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X:\Verkauf\Bestellformular\"/>
    </mc:Choice>
  </mc:AlternateContent>
  <xr:revisionPtr revIDLastSave="0" documentId="13_ncr:1_{3DF01A39-1D6C-4666-985A-11CAAF253FE9}" xr6:coauthVersionLast="47" xr6:coauthVersionMax="47" xr10:uidLastSave="{00000000-0000-0000-0000-000000000000}"/>
  <bookViews>
    <workbookView xWindow="-120" yWindow="-120" windowWidth="29040" windowHeight="15840" xr2:uid="{00000000-000D-0000-FFFF-FFFF00000000}"/>
  </bookViews>
  <sheets>
    <sheet name="Zuschnittformular" sheetId="2" r:id="rId1"/>
    <sheet name="Muster" sheetId="1" r:id="rId2"/>
    <sheet name="Bearbeitungen" sheetId="3" r:id="rId3"/>
  </sheets>
  <definedNames>
    <definedName name="B" localSheetId="0">Zuschnittformular!$C$24</definedName>
    <definedName name="B">Muster!$C$24</definedName>
    <definedName name="_xlnm.Print_Area" localSheetId="0">Zuschnittformular!$A$1:$O$124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4" i="2" l="1"/>
  <c r="N123" i="2"/>
  <c r="N122" i="2"/>
  <c r="N121" i="2"/>
  <c r="N120" i="2"/>
  <c r="N119" i="2"/>
  <c r="N118" i="2"/>
  <c r="N117" i="2"/>
  <c r="N116" i="2"/>
  <c r="N115" i="2"/>
  <c r="N114" i="2"/>
  <c r="N113" i="2"/>
  <c r="N112" i="2"/>
  <c r="N111" i="2"/>
  <c r="N110" i="2"/>
  <c r="N109" i="2"/>
  <c r="N108" i="2"/>
  <c r="N107" i="2"/>
  <c r="N106" i="2"/>
  <c r="N105" i="2"/>
  <c r="N104" i="2"/>
  <c r="N103" i="2"/>
  <c r="N102" i="2"/>
  <c r="N101" i="2"/>
  <c r="N100" i="2"/>
  <c r="N99" i="2"/>
  <c r="N98" i="2"/>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E24" i="2"/>
  <c r="K20" i="2" s="1"/>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24" i="2"/>
  <c r="AD124" i="2"/>
  <c r="AC124" i="2"/>
  <c r="AB124" i="2"/>
  <c r="AA124" i="2"/>
  <c r="Z124" i="2"/>
  <c r="W124" i="2"/>
  <c r="V124" i="2"/>
  <c r="U124" i="2"/>
  <c r="T124" i="2"/>
  <c r="AD123" i="2"/>
  <c r="AC123" i="2"/>
  <c r="AB123" i="2"/>
  <c r="AA123" i="2"/>
  <c r="Z123" i="2"/>
  <c r="W123" i="2"/>
  <c r="V123" i="2"/>
  <c r="U123" i="2"/>
  <c r="T123" i="2"/>
  <c r="AD122" i="2"/>
  <c r="AC122" i="2"/>
  <c r="AB122" i="2"/>
  <c r="AA122" i="2"/>
  <c r="Z122" i="2"/>
  <c r="W122" i="2"/>
  <c r="V122" i="2"/>
  <c r="U122" i="2"/>
  <c r="T122" i="2"/>
  <c r="AD121" i="2"/>
  <c r="AC121" i="2"/>
  <c r="AB121" i="2"/>
  <c r="AA121" i="2"/>
  <c r="Z121" i="2"/>
  <c r="W121" i="2"/>
  <c r="V121" i="2"/>
  <c r="U121" i="2"/>
  <c r="T121" i="2"/>
  <c r="AD120" i="2"/>
  <c r="AC120" i="2"/>
  <c r="AB120" i="2"/>
  <c r="AA120" i="2"/>
  <c r="Z120" i="2"/>
  <c r="W120" i="2"/>
  <c r="V120" i="2"/>
  <c r="U120" i="2"/>
  <c r="T120" i="2"/>
  <c r="AD119" i="2"/>
  <c r="AC119" i="2"/>
  <c r="AB119" i="2"/>
  <c r="AA119" i="2"/>
  <c r="Z119" i="2"/>
  <c r="W119" i="2"/>
  <c r="V119" i="2"/>
  <c r="U119" i="2"/>
  <c r="T119" i="2"/>
  <c r="AD118" i="2"/>
  <c r="AC118" i="2"/>
  <c r="AB118" i="2"/>
  <c r="AA118" i="2"/>
  <c r="Z118" i="2"/>
  <c r="W118" i="2"/>
  <c r="V118" i="2"/>
  <c r="U118" i="2"/>
  <c r="T118" i="2"/>
  <c r="AD117" i="2"/>
  <c r="AC117" i="2"/>
  <c r="AB117" i="2"/>
  <c r="AA117" i="2"/>
  <c r="Z117" i="2"/>
  <c r="W117" i="2"/>
  <c r="V117" i="2"/>
  <c r="U117" i="2"/>
  <c r="T117" i="2"/>
  <c r="AD116" i="2"/>
  <c r="AC116" i="2"/>
  <c r="AB116" i="2"/>
  <c r="AA116" i="2"/>
  <c r="Z116" i="2"/>
  <c r="W116" i="2"/>
  <c r="V116" i="2"/>
  <c r="U116" i="2"/>
  <c r="T116" i="2"/>
  <c r="AD115" i="2"/>
  <c r="AC115" i="2"/>
  <c r="AB115" i="2"/>
  <c r="AA115" i="2"/>
  <c r="Z115" i="2"/>
  <c r="W115" i="2"/>
  <c r="V115" i="2"/>
  <c r="U115" i="2"/>
  <c r="T115" i="2"/>
  <c r="AD114" i="2"/>
  <c r="AC114" i="2"/>
  <c r="AB114" i="2"/>
  <c r="AA114" i="2"/>
  <c r="Z114" i="2"/>
  <c r="W114" i="2"/>
  <c r="V114" i="2"/>
  <c r="U114" i="2"/>
  <c r="T114" i="2"/>
  <c r="AD113" i="2"/>
  <c r="AC113" i="2"/>
  <c r="AB113" i="2"/>
  <c r="AA113" i="2"/>
  <c r="Z113" i="2"/>
  <c r="W113" i="2"/>
  <c r="V113" i="2"/>
  <c r="U113" i="2"/>
  <c r="T113" i="2"/>
  <c r="AD112" i="2"/>
  <c r="AC112" i="2"/>
  <c r="AB112" i="2"/>
  <c r="AA112" i="2"/>
  <c r="Z112" i="2"/>
  <c r="W112" i="2"/>
  <c r="V112" i="2"/>
  <c r="U112" i="2"/>
  <c r="T112" i="2"/>
  <c r="AD111" i="2"/>
  <c r="AC111" i="2"/>
  <c r="AB111" i="2"/>
  <c r="AA111" i="2"/>
  <c r="Z111" i="2"/>
  <c r="W111" i="2"/>
  <c r="V111" i="2"/>
  <c r="U111" i="2"/>
  <c r="T111" i="2"/>
  <c r="AD110" i="2"/>
  <c r="AC110" i="2"/>
  <c r="AB110" i="2"/>
  <c r="AA110" i="2"/>
  <c r="Z110" i="2"/>
  <c r="W110" i="2"/>
  <c r="V110" i="2"/>
  <c r="U110" i="2"/>
  <c r="T110" i="2"/>
  <c r="AD109" i="2"/>
  <c r="AC109" i="2"/>
  <c r="AB109" i="2"/>
  <c r="AA109" i="2"/>
  <c r="Z109" i="2"/>
  <c r="W109" i="2"/>
  <c r="V109" i="2"/>
  <c r="U109" i="2"/>
  <c r="T109" i="2"/>
  <c r="AD108" i="2"/>
  <c r="AC108" i="2"/>
  <c r="AB108" i="2"/>
  <c r="AA108" i="2"/>
  <c r="Z108" i="2"/>
  <c r="W108" i="2"/>
  <c r="V108" i="2"/>
  <c r="U108" i="2"/>
  <c r="T108" i="2"/>
  <c r="AD107" i="2"/>
  <c r="AC107" i="2"/>
  <c r="AB107" i="2"/>
  <c r="AA107" i="2"/>
  <c r="Z107" i="2"/>
  <c r="W107" i="2"/>
  <c r="V107" i="2"/>
  <c r="U107" i="2"/>
  <c r="T107" i="2"/>
  <c r="AD106" i="2"/>
  <c r="AC106" i="2"/>
  <c r="AB106" i="2"/>
  <c r="AA106" i="2"/>
  <c r="Z106" i="2"/>
  <c r="W106" i="2"/>
  <c r="V106" i="2"/>
  <c r="U106" i="2"/>
  <c r="T106" i="2"/>
  <c r="AD105" i="2"/>
  <c r="AC105" i="2"/>
  <c r="AB105" i="2"/>
  <c r="AA105" i="2"/>
  <c r="Z105" i="2"/>
  <c r="W105" i="2"/>
  <c r="V105" i="2"/>
  <c r="U105" i="2"/>
  <c r="T105" i="2"/>
  <c r="AD104" i="2"/>
  <c r="AC104" i="2"/>
  <c r="AB104" i="2"/>
  <c r="AA104" i="2"/>
  <c r="Z104" i="2"/>
  <c r="W104" i="2"/>
  <c r="V104" i="2"/>
  <c r="U104" i="2"/>
  <c r="T104" i="2"/>
  <c r="AD103" i="2"/>
  <c r="AC103" i="2"/>
  <c r="AB103" i="2"/>
  <c r="AA103" i="2"/>
  <c r="Z103" i="2"/>
  <c r="W103" i="2"/>
  <c r="V103" i="2"/>
  <c r="U103" i="2"/>
  <c r="T103" i="2"/>
  <c r="AD102" i="2"/>
  <c r="AC102" i="2"/>
  <c r="AB102" i="2"/>
  <c r="AA102" i="2"/>
  <c r="Z102" i="2"/>
  <c r="W102" i="2"/>
  <c r="V102" i="2"/>
  <c r="U102" i="2"/>
  <c r="T102" i="2"/>
  <c r="AD101" i="2"/>
  <c r="AC101" i="2"/>
  <c r="AB101" i="2"/>
  <c r="AA101" i="2"/>
  <c r="Z101" i="2"/>
  <c r="W101" i="2"/>
  <c r="V101" i="2"/>
  <c r="U101" i="2"/>
  <c r="T101" i="2"/>
  <c r="AD100" i="2"/>
  <c r="AC100" i="2"/>
  <c r="AB100" i="2"/>
  <c r="AA100" i="2"/>
  <c r="Z100" i="2"/>
  <c r="W100" i="2"/>
  <c r="V100" i="2"/>
  <c r="U100" i="2"/>
  <c r="T100" i="2"/>
  <c r="AD99" i="2"/>
  <c r="AC99" i="2"/>
  <c r="AB99" i="2"/>
  <c r="AA99" i="2"/>
  <c r="Z99" i="2"/>
  <c r="W99" i="2"/>
  <c r="V99" i="2"/>
  <c r="U99" i="2"/>
  <c r="T99" i="2"/>
  <c r="AD98" i="2"/>
  <c r="AC98" i="2"/>
  <c r="AB98" i="2"/>
  <c r="AA98" i="2"/>
  <c r="Z98" i="2"/>
  <c r="W98" i="2"/>
  <c r="V98" i="2"/>
  <c r="U98" i="2"/>
  <c r="T98" i="2"/>
  <c r="AD97" i="2"/>
  <c r="AC97" i="2"/>
  <c r="AB97" i="2"/>
  <c r="AA97" i="2"/>
  <c r="Z97" i="2"/>
  <c r="W97" i="2"/>
  <c r="V97" i="2"/>
  <c r="U97" i="2"/>
  <c r="T97" i="2"/>
  <c r="AD96" i="2"/>
  <c r="AC96" i="2"/>
  <c r="AB96" i="2"/>
  <c r="AA96" i="2"/>
  <c r="Z96" i="2"/>
  <c r="W96" i="2"/>
  <c r="V96" i="2"/>
  <c r="U96" i="2"/>
  <c r="T96" i="2"/>
  <c r="AD95" i="2"/>
  <c r="AC95" i="2"/>
  <c r="AB95" i="2"/>
  <c r="AA95" i="2"/>
  <c r="Z95" i="2"/>
  <c r="W95" i="2"/>
  <c r="V95" i="2"/>
  <c r="U95" i="2"/>
  <c r="T95" i="2"/>
  <c r="AD94" i="2"/>
  <c r="AC94" i="2"/>
  <c r="AB94" i="2"/>
  <c r="AA94" i="2"/>
  <c r="Z94" i="2"/>
  <c r="W94" i="2"/>
  <c r="V94" i="2"/>
  <c r="U94" i="2"/>
  <c r="T94" i="2"/>
  <c r="AD93" i="2"/>
  <c r="AC93" i="2"/>
  <c r="AB93" i="2"/>
  <c r="AA93" i="2"/>
  <c r="Z93" i="2"/>
  <c r="W93" i="2"/>
  <c r="V93" i="2"/>
  <c r="U93" i="2"/>
  <c r="T93" i="2"/>
  <c r="AD92" i="2"/>
  <c r="AC92" i="2"/>
  <c r="AB92" i="2"/>
  <c r="AA92" i="2"/>
  <c r="Z92" i="2"/>
  <c r="W92" i="2"/>
  <c r="V92" i="2"/>
  <c r="U92" i="2"/>
  <c r="T92" i="2"/>
  <c r="AD91" i="2"/>
  <c r="AC91" i="2"/>
  <c r="AB91" i="2"/>
  <c r="AA91" i="2"/>
  <c r="Z91" i="2"/>
  <c r="W91" i="2"/>
  <c r="V91" i="2"/>
  <c r="U91" i="2"/>
  <c r="T91" i="2"/>
  <c r="AD90" i="2"/>
  <c r="AC90" i="2"/>
  <c r="AB90" i="2"/>
  <c r="AA90" i="2"/>
  <c r="Z90" i="2"/>
  <c r="W90" i="2"/>
  <c r="V90" i="2"/>
  <c r="U90" i="2"/>
  <c r="T90" i="2"/>
  <c r="AD89" i="2"/>
  <c r="AC89" i="2"/>
  <c r="AB89" i="2"/>
  <c r="AA89" i="2"/>
  <c r="Z89" i="2"/>
  <c r="W89" i="2"/>
  <c r="V89" i="2"/>
  <c r="U89" i="2"/>
  <c r="T89" i="2"/>
  <c r="AD88" i="2"/>
  <c r="AC88" i="2"/>
  <c r="AB88" i="2"/>
  <c r="AA88" i="2"/>
  <c r="Z88" i="2"/>
  <c r="W88" i="2"/>
  <c r="V88" i="2"/>
  <c r="U88" i="2"/>
  <c r="T88" i="2"/>
  <c r="AD87" i="2"/>
  <c r="AC87" i="2"/>
  <c r="AB87" i="2"/>
  <c r="AA87" i="2"/>
  <c r="Z87" i="2"/>
  <c r="W87" i="2"/>
  <c r="V87" i="2"/>
  <c r="U87" i="2"/>
  <c r="T87" i="2"/>
  <c r="AD86" i="2"/>
  <c r="AC86" i="2"/>
  <c r="AB86" i="2"/>
  <c r="AA86" i="2"/>
  <c r="Z86" i="2"/>
  <c r="W86" i="2"/>
  <c r="V86" i="2"/>
  <c r="U86" i="2"/>
  <c r="T86" i="2"/>
  <c r="AD85" i="2"/>
  <c r="AC85" i="2"/>
  <c r="AB85" i="2"/>
  <c r="AA85" i="2"/>
  <c r="Z85" i="2"/>
  <c r="W85" i="2"/>
  <c r="V85" i="2"/>
  <c r="U85" i="2"/>
  <c r="T85" i="2"/>
  <c r="AD84" i="2"/>
  <c r="AC84" i="2"/>
  <c r="AB84" i="2"/>
  <c r="AA84" i="2"/>
  <c r="Z84" i="2"/>
  <c r="W84" i="2"/>
  <c r="V84" i="2"/>
  <c r="U84" i="2"/>
  <c r="T84" i="2"/>
  <c r="AD83" i="2"/>
  <c r="AC83" i="2"/>
  <c r="AB83" i="2"/>
  <c r="AA83" i="2"/>
  <c r="Z83" i="2"/>
  <c r="W83" i="2"/>
  <c r="V83" i="2"/>
  <c r="U83" i="2"/>
  <c r="T83" i="2"/>
  <c r="AD82" i="2"/>
  <c r="AC82" i="2"/>
  <c r="AB82" i="2"/>
  <c r="AA82" i="2"/>
  <c r="Z82" i="2"/>
  <c r="W82" i="2"/>
  <c r="V82" i="2"/>
  <c r="U82" i="2"/>
  <c r="T82" i="2"/>
  <c r="AD81" i="2"/>
  <c r="AC81" i="2"/>
  <c r="AB81" i="2"/>
  <c r="AA81" i="2"/>
  <c r="Z81" i="2"/>
  <c r="W81" i="2"/>
  <c r="V81" i="2"/>
  <c r="U81" i="2"/>
  <c r="T81" i="2"/>
  <c r="AD80" i="2"/>
  <c r="AC80" i="2"/>
  <c r="AB80" i="2"/>
  <c r="AA80" i="2"/>
  <c r="Z80" i="2"/>
  <c r="W80" i="2"/>
  <c r="V80" i="2"/>
  <c r="U80" i="2"/>
  <c r="T80" i="2"/>
  <c r="AD79" i="2"/>
  <c r="AC79" i="2"/>
  <c r="AB79" i="2"/>
  <c r="AA79" i="2"/>
  <c r="Z79" i="2"/>
  <c r="W79" i="2"/>
  <c r="V79" i="2"/>
  <c r="U79" i="2"/>
  <c r="T79" i="2"/>
  <c r="AD78" i="2"/>
  <c r="AC78" i="2"/>
  <c r="AB78" i="2"/>
  <c r="AA78" i="2"/>
  <c r="Z78" i="2"/>
  <c r="W78" i="2"/>
  <c r="V78" i="2"/>
  <c r="U78" i="2"/>
  <c r="T78" i="2"/>
  <c r="AD77" i="2"/>
  <c r="AC77" i="2"/>
  <c r="AB77" i="2"/>
  <c r="AA77" i="2"/>
  <c r="Z77" i="2"/>
  <c r="W77" i="2"/>
  <c r="V77" i="2"/>
  <c r="U77" i="2"/>
  <c r="T77" i="2"/>
  <c r="AD76" i="2"/>
  <c r="AC76" i="2"/>
  <c r="AB76" i="2"/>
  <c r="AA76" i="2"/>
  <c r="Z76" i="2"/>
  <c r="W76" i="2"/>
  <c r="V76" i="2"/>
  <c r="U76" i="2"/>
  <c r="T76" i="2"/>
  <c r="AD75" i="2"/>
  <c r="AC75" i="2"/>
  <c r="AB75" i="2"/>
  <c r="AA75" i="2"/>
  <c r="Z75" i="2"/>
  <c r="W75" i="2"/>
  <c r="V75" i="2"/>
  <c r="U75" i="2"/>
  <c r="T75" i="2"/>
  <c r="AD74" i="2"/>
  <c r="AC74" i="2"/>
  <c r="AB74" i="2"/>
  <c r="AA74" i="2"/>
  <c r="Z74" i="2"/>
  <c r="W74" i="2"/>
  <c r="V74" i="2"/>
  <c r="U74" i="2"/>
  <c r="T74" i="2"/>
  <c r="AD73" i="2"/>
  <c r="AC73" i="2"/>
  <c r="AB73" i="2"/>
  <c r="AA73" i="2"/>
  <c r="Z73" i="2"/>
  <c r="W73" i="2"/>
  <c r="V73" i="2"/>
  <c r="U73" i="2"/>
  <c r="T73" i="2"/>
  <c r="AD72" i="2"/>
  <c r="AC72" i="2"/>
  <c r="AB72" i="2"/>
  <c r="AA72" i="2"/>
  <c r="Z72" i="2"/>
  <c r="W72" i="2"/>
  <c r="V72" i="2"/>
  <c r="U72" i="2"/>
  <c r="T72" i="2"/>
  <c r="AD71" i="2"/>
  <c r="AC71" i="2"/>
  <c r="AB71" i="2"/>
  <c r="AA71" i="2"/>
  <c r="Z71" i="2"/>
  <c r="W71" i="2"/>
  <c r="V71" i="2"/>
  <c r="U71" i="2"/>
  <c r="T71" i="2"/>
  <c r="AD70" i="2"/>
  <c r="AC70" i="2"/>
  <c r="AB70" i="2"/>
  <c r="AA70" i="2"/>
  <c r="Z70" i="2"/>
  <c r="W70" i="2"/>
  <c r="V70" i="2"/>
  <c r="U70" i="2"/>
  <c r="T70" i="2"/>
  <c r="AD69" i="2"/>
  <c r="AC69" i="2"/>
  <c r="AB69" i="2"/>
  <c r="AA69" i="2"/>
  <c r="Z69" i="2"/>
  <c r="W69" i="2"/>
  <c r="V69" i="2"/>
  <c r="U69" i="2"/>
  <c r="T69" i="2"/>
  <c r="AD68" i="2"/>
  <c r="AC68" i="2"/>
  <c r="AB68" i="2"/>
  <c r="AA68" i="2"/>
  <c r="Z68" i="2"/>
  <c r="W68" i="2"/>
  <c r="V68" i="2"/>
  <c r="U68" i="2"/>
  <c r="T68" i="2"/>
  <c r="AD67" i="2"/>
  <c r="AC67" i="2"/>
  <c r="AB67" i="2"/>
  <c r="AA67" i="2"/>
  <c r="Z67" i="2"/>
  <c r="W67" i="2"/>
  <c r="V67" i="2"/>
  <c r="U67" i="2"/>
  <c r="T67" i="2"/>
  <c r="AD66" i="2"/>
  <c r="AC66" i="2"/>
  <c r="AB66" i="2"/>
  <c r="AA66" i="2"/>
  <c r="Z66" i="2"/>
  <c r="W66" i="2"/>
  <c r="V66" i="2"/>
  <c r="U66" i="2"/>
  <c r="T66" i="2"/>
  <c r="AD65" i="2"/>
  <c r="AC65" i="2"/>
  <c r="AB65" i="2"/>
  <c r="AA65" i="2"/>
  <c r="Z65" i="2"/>
  <c r="W65" i="2"/>
  <c r="V65" i="2"/>
  <c r="U65" i="2"/>
  <c r="T65" i="2"/>
  <c r="AD64" i="2"/>
  <c r="AC64" i="2"/>
  <c r="AB64" i="2"/>
  <c r="AA64" i="2"/>
  <c r="Z64" i="2"/>
  <c r="W64" i="2"/>
  <c r="V64" i="2"/>
  <c r="U64" i="2"/>
  <c r="T64" i="2"/>
  <c r="AD63" i="2"/>
  <c r="AC63" i="2"/>
  <c r="AB63" i="2"/>
  <c r="AA63" i="2"/>
  <c r="Z63" i="2"/>
  <c r="W63" i="2"/>
  <c r="V63" i="2"/>
  <c r="U63" i="2"/>
  <c r="T63" i="2"/>
  <c r="AD62" i="2"/>
  <c r="AC62" i="2"/>
  <c r="AB62" i="2"/>
  <c r="AA62" i="2"/>
  <c r="Z62" i="2"/>
  <c r="W62" i="2"/>
  <c r="V62" i="2"/>
  <c r="U62" i="2"/>
  <c r="T62" i="2"/>
  <c r="AD61" i="2"/>
  <c r="AC61" i="2"/>
  <c r="AB61" i="2"/>
  <c r="AA61" i="2"/>
  <c r="Z61" i="2"/>
  <c r="W61" i="2"/>
  <c r="V61" i="2"/>
  <c r="U61" i="2"/>
  <c r="T61" i="2"/>
  <c r="AD60" i="2"/>
  <c r="AC60" i="2"/>
  <c r="AB60" i="2"/>
  <c r="AA60" i="2"/>
  <c r="Z60" i="2"/>
  <c r="W60" i="2"/>
  <c r="V60" i="2"/>
  <c r="U60" i="2"/>
  <c r="T60" i="2"/>
  <c r="AD59" i="2"/>
  <c r="AC59" i="2"/>
  <c r="AB59" i="2"/>
  <c r="AA59" i="2"/>
  <c r="Z59" i="2"/>
  <c r="W59" i="2"/>
  <c r="V59" i="2"/>
  <c r="U59" i="2"/>
  <c r="T59" i="2"/>
  <c r="AD58" i="2"/>
  <c r="AC58" i="2"/>
  <c r="AB58" i="2"/>
  <c r="AA58" i="2"/>
  <c r="Z58" i="2"/>
  <c r="W58" i="2"/>
  <c r="V58" i="2"/>
  <c r="U58" i="2"/>
  <c r="T58" i="2"/>
  <c r="AD57" i="2"/>
  <c r="AC57" i="2"/>
  <c r="AB57" i="2"/>
  <c r="AA57" i="2"/>
  <c r="Z57" i="2"/>
  <c r="W57" i="2"/>
  <c r="V57" i="2"/>
  <c r="U57" i="2"/>
  <c r="T57" i="2"/>
  <c r="AD56" i="2"/>
  <c r="AC56" i="2"/>
  <c r="AB56" i="2"/>
  <c r="AA56" i="2"/>
  <c r="Z56" i="2"/>
  <c r="W56" i="2"/>
  <c r="V56" i="2"/>
  <c r="U56" i="2"/>
  <c r="T56" i="2"/>
  <c r="AD55" i="2"/>
  <c r="AC55" i="2"/>
  <c r="AB55" i="2"/>
  <c r="AA55" i="2"/>
  <c r="Z55" i="2"/>
  <c r="W55" i="2"/>
  <c r="V55" i="2"/>
  <c r="U55" i="2"/>
  <c r="T55" i="2"/>
  <c r="AD54" i="2"/>
  <c r="AC54" i="2"/>
  <c r="AB54" i="2"/>
  <c r="AA54" i="2"/>
  <c r="Z54" i="2"/>
  <c r="W54" i="2"/>
  <c r="V54" i="2"/>
  <c r="U54" i="2"/>
  <c r="T54" i="2"/>
  <c r="AD53" i="2"/>
  <c r="AC53" i="2"/>
  <c r="AB53" i="2"/>
  <c r="AA53" i="2"/>
  <c r="Z53" i="2"/>
  <c r="W53" i="2"/>
  <c r="V53" i="2"/>
  <c r="U53" i="2"/>
  <c r="T53" i="2"/>
  <c r="AD52" i="2"/>
  <c r="AC52" i="2"/>
  <c r="AB52" i="2"/>
  <c r="AA52" i="2"/>
  <c r="Z52" i="2"/>
  <c r="W52" i="2"/>
  <c r="V52" i="2"/>
  <c r="U52" i="2"/>
  <c r="T52" i="2"/>
  <c r="AD51" i="2"/>
  <c r="AC51" i="2"/>
  <c r="AB51" i="2"/>
  <c r="AA51" i="2"/>
  <c r="Z51" i="2"/>
  <c r="W51" i="2"/>
  <c r="V51" i="2"/>
  <c r="U51" i="2"/>
  <c r="T51" i="2"/>
  <c r="AD50" i="2"/>
  <c r="AC50" i="2"/>
  <c r="AB50" i="2"/>
  <c r="AA50" i="2"/>
  <c r="Z50" i="2"/>
  <c r="W50" i="2"/>
  <c r="V50" i="2"/>
  <c r="U50" i="2"/>
  <c r="T50" i="2"/>
  <c r="AD49" i="2"/>
  <c r="AC49" i="2"/>
  <c r="AB49" i="2"/>
  <c r="AA49" i="2"/>
  <c r="Z49" i="2"/>
  <c r="W49" i="2"/>
  <c r="V49" i="2"/>
  <c r="U49" i="2"/>
  <c r="T49" i="2"/>
  <c r="AD48" i="2"/>
  <c r="AC48" i="2"/>
  <c r="AB48" i="2"/>
  <c r="AA48" i="2"/>
  <c r="Z48" i="2"/>
  <c r="W48" i="2"/>
  <c r="V48" i="2"/>
  <c r="U48" i="2"/>
  <c r="T48" i="2"/>
  <c r="AD47" i="2"/>
  <c r="AC47" i="2"/>
  <c r="AB47" i="2"/>
  <c r="AA47" i="2"/>
  <c r="Z47" i="2"/>
  <c r="W47" i="2"/>
  <c r="V47" i="2"/>
  <c r="U47" i="2"/>
  <c r="T47" i="2"/>
  <c r="AD46" i="2"/>
  <c r="AC46" i="2"/>
  <c r="AB46" i="2"/>
  <c r="AA46" i="2"/>
  <c r="Z46" i="2"/>
  <c r="W46" i="2"/>
  <c r="V46" i="2"/>
  <c r="U46" i="2"/>
  <c r="T46" i="2"/>
  <c r="AD45" i="2"/>
  <c r="AC45" i="2"/>
  <c r="AB45" i="2"/>
  <c r="AA45" i="2"/>
  <c r="Z45" i="2"/>
  <c r="W45" i="2"/>
  <c r="V45" i="2"/>
  <c r="U45" i="2"/>
  <c r="T45" i="2"/>
  <c r="AD44" i="2"/>
  <c r="AC44" i="2"/>
  <c r="AB44" i="2"/>
  <c r="AA44" i="2"/>
  <c r="Z44" i="2"/>
  <c r="W44" i="2"/>
  <c r="V44" i="2"/>
  <c r="U44" i="2"/>
  <c r="T44" i="2"/>
  <c r="AD43" i="2"/>
  <c r="AC43" i="2"/>
  <c r="AB43" i="2"/>
  <c r="AA43" i="2"/>
  <c r="Z43" i="2"/>
  <c r="W43" i="2"/>
  <c r="V43" i="2"/>
  <c r="U43" i="2"/>
  <c r="T43" i="2"/>
  <c r="AD42" i="2"/>
  <c r="AC42" i="2"/>
  <c r="AB42" i="2"/>
  <c r="AA42" i="2"/>
  <c r="Z42" i="2"/>
  <c r="W42" i="2"/>
  <c r="V42" i="2"/>
  <c r="U42" i="2"/>
  <c r="T42" i="2"/>
  <c r="AD41" i="2"/>
  <c r="AC41" i="2"/>
  <c r="AB41" i="2"/>
  <c r="AA41" i="2"/>
  <c r="Z41" i="2"/>
  <c r="W41" i="2"/>
  <c r="V41" i="2"/>
  <c r="U41" i="2"/>
  <c r="T41" i="2"/>
  <c r="AD40" i="2"/>
  <c r="AC40" i="2"/>
  <c r="AB40" i="2"/>
  <c r="AA40" i="2"/>
  <c r="Z40" i="2"/>
  <c r="W40" i="2"/>
  <c r="V40" i="2"/>
  <c r="U40" i="2"/>
  <c r="T40" i="2"/>
  <c r="AD39" i="2"/>
  <c r="AC39" i="2"/>
  <c r="AB39" i="2"/>
  <c r="AA39" i="2"/>
  <c r="Z39" i="2"/>
  <c r="W39" i="2"/>
  <c r="V39" i="2"/>
  <c r="U39" i="2"/>
  <c r="T39" i="2"/>
  <c r="AD38" i="2"/>
  <c r="AC38" i="2"/>
  <c r="AB38" i="2"/>
  <c r="AA38" i="2"/>
  <c r="Z38" i="2"/>
  <c r="W38" i="2"/>
  <c r="V38" i="2"/>
  <c r="U38" i="2"/>
  <c r="T38" i="2"/>
  <c r="AD37" i="2"/>
  <c r="AC37" i="2"/>
  <c r="AB37" i="2"/>
  <c r="AA37" i="2"/>
  <c r="Z37" i="2"/>
  <c r="W37" i="2"/>
  <c r="V37" i="2"/>
  <c r="U37" i="2"/>
  <c r="T37" i="2"/>
  <c r="AD36" i="2"/>
  <c r="AC36" i="2"/>
  <c r="AB36" i="2"/>
  <c r="AA36" i="2"/>
  <c r="Z36" i="2"/>
  <c r="W36" i="2"/>
  <c r="V36" i="2"/>
  <c r="U36" i="2"/>
  <c r="T36" i="2"/>
  <c r="AD35" i="2"/>
  <c r="AC35" i="2"/>
  <c r="AB35" i="2"/>
  <c r="AA35" i="2"/>
  <c r="Z35" i="2"/>
  <c r="W35" i="2"/>
  <c r="V35" i="2"/>
  <c r="U35" i="2"/>
  <c r="T35" i="2"/>
  <c r="AD34" i="2"/>
  <c r="AC34" i="2"/>
  <c r="AB34" i="2"/>
  <c r="AA34" i="2"/>
  <c r="Z34" i="2"/>
  <c r="W34" i="2"/>
  <c r="V34" i="2"/>
  <c r="U34" i="2"/>
  <c r="T34" i="2"/>
  <c r="AD33" i="2"/>
  <c r="AC33" i="2"/>
  <c r="AB33" i="2"/>
  <c r="AA33" i="2"/>
  <c r="Z33" i="2"/>
  <c r="W33" i="2"/>
  <c r="V33" i="2"/>
  <c r="U33" i="2"/>
  <c r="T33" i="2"/>
  <c r="AD32" i="2"/>
  <c r="AC32" i="2"/>
  <c r="AB32" i="2"/>
  <c r="AA32" i="2"/>
  <c r="Z32" i="2"/>
  <c r="W32" i="2"/>
  <c r="V32" i="2"/>
  <c r="U32" i="2"/>
  <c r="T32" i="2"/>
  <c r="AD31" i="2"/>
  <c r="AC31" i="2"/>
  <c r="AB31" i="2"/>
  <c r="AA31" i="2"/>
  <c r="Z31" i="2"/>
  <c r="W31" i="2"/>
  <c r="V31" i="2"/>
  <c r="U31" i="2"/>
  <c r="T31" i="2"/>
  <c r="AD30" i="2"/>
  <c r="AC30" i="2"/>
  <c r="AB30" i="2"/>
  <c r="AA30" i="2"/>
  <c r="Z30" i="2"/>
  <c r="W30" i="2"/>
  <c r="V30" i="2"/>
  <c r="U30" i="2"/>
  <c r="T30" i="2"/>
  <c r="AD29" i="2"/>
  <c r="AC29" i="2"/>
  <c r="AB29" i="2"/>
  <c r="AA29" i="2"/>
  <c r="Z29" i="2"/>
  <c r="W29" i="2"/>
  <c r="V29" i="2"/>
  <c r="U29" i="2"/>
  <c r="T29" i="2"/>
  <c r="AD28" i="2"/>
  <c r="AC28" i="2"/>
  <c r="AB28" i="2"/>
  <c r="AA28" i="2"/>
  <c r="Z28" i="2"/>
  <c r="W28" i="2"/>
  <c r="V28" i="2"/>
  <c r="U28" i="2"/>
  <c r="T28" i="2"/>
  <c r="AD27" i="2"/>
  <c r="AC27" i="2"/>
  <c r="AB27" i="2"/>
  <c r="AA27" i="2"/>
  <c r="Z27" i="2"/>
  <c r="W27" i="2"/>
  <c r="V27" i="2"/>
  <c r="U27" i="2"/>
  <c r="T27" i="2"/>
  <c r="AD26" i="2"/>
  <c r="AC26" i="2"/>
  <c r="AB26" i="2"/>
  <c r="AA26" i="2"/>
  <c r="Z26" i="2"/>
  <c r="W26" i="2"/>
  <c r="V26" i="2"/>
  <c r="U26" i="2"/>
  <c r="T26" i="2"/>
  <c r="AD25" i="2"/>
  <c r="AC25" i="2"/>
  <c r="AB25" i="2"/>
  <c r="AA25" i="2"/>
  <c r="Z25" i="2"/>
  <c r="W25" i="2"/>
  <c r="V25" i="2"/>
  <c r="U25" i="2"/>
  <c r="T25" i="2"/>
  <c r="AD24" i="2"/>
  <c r="AC24" i="2"/>
  <c r="AB24" i="2"/>
  <c r="AA24" i="2"/>
  <c r="Z24" i="2"/>
  <c r="W24" i="2"/>
  <c r="V24" i="2"/>
  <c r="U24" i="2"/>
  <c r="T24" i="2"/>
  <c r="B24" i="1"/>
  <c r="D24" i="1"/>
  <c r="N24" i="1"/>
  <c r="Q24" i="1" s="1"/>
  <c r="B25" i="1"/>
  <c r="D25" i="1"/>
  <c r="N25" i="1"/>
  <c r="Q25" i="1" s="1"/>
  <c r="B26" i="1"/>
  <c r="D26" i="1"/>
  <c r="N26" i="1"/>
  <c r="Q26" i="1" s="1"/>
  <c r="B27" i="1"/>
  <c r="D27" i="1"/>
  <c r="N27" i="1"/>
  <c r="Q27" i="1"/>
  <c r="B28" i="1"/>
  <c r="D28" i="1"/>
  <c r="N28" i="1"/>
  <c r="Q28" i="1"/>
  <c r="B29" i="1"/>
  <c r="D29" i="1"/>
  <c r="N29" i="1"/>
  <c r="Q29" i="1" s="1"/>
  <c r="B30" i="1"/>
  <c r="D30" i="1"/>
  <c r="N30" i="1"/>
  <c r="Q30" i="1"/>
  <c r="B31" i="1"/>
  <c r="D31" i="1"/>
  <c r="N31" i="1"/>
  <c r="Q31" i="1"/>
  <c r="B32" i="1"/>
  <c r="D32" i="1"/>
  <c r="N32" i="1"/>
  <c r="Q32" i="1"/>
  <c r="B33" i="1"/>
  <c r="D33" i="1"/>
  <c r="N33" i="1"/>
  <c r="Q33" i="1"/>
  <c r="B34" i="1"/>
  <c r="D34" i="1"/>
  <c r="N34" i="1"/>
  <c r="Q34" i="1"/>
  <c r="B35" i="1"/>
  <c r="D35" i="1"/>
  <c r="N35" i="1"/>
  <c r="Q35" i="1"/>
  <c r="B36" i="1"/>
  <c r="D36" i="1"/>
  <c r="N36" i="1"/>
  <c r="Q36" i="1"/>
  <c r="B37" i="1"/>
  <c r="D37" i="1"/>
  <c r="N37" i="1"/>
  <c r="Q37" i="1"/>
  <c r="B38" i="1"/>
  <c r="D38" i="1"/>
  <c r="N38" i="1"/>
  <c r="Q38" i="1"/>
  <c r="B39" i="1"/>
  <c r="D39" i="1"/>
  <c r="N39" i="1"/>
  <c r="Q39" i="1"/>
  <c r="B40" i="1"/>
  <c r="D40" i="1"/>
  <c r="N40" i="1"/>
  <c r="Q40" i="1"/>
  <c r="B41" i="1"/>
  <c r="D41" i="1"/>
  <c r="N41" i="1"/>
  <c r="Q41" i="1"/>
  <c r="B42" i="1"/>
  <c r="D42" i="1"/>
  <c r="N42" i="1"/>
  <c r="Q42" i="1"/>
  <c r="B43" i="1"/>
  <c r="D43" i="1"/>
  <c r="N43" i="1"/>
  <c r="Q43" i="1"/>
  <c r="B44" i="1"/>
  <c r="D44" i="1"/>
  <c r="N44" i="1"/>
  <c r="Q44" i="1"/>
  <c r="B45" i="1"/>
  <c r="D45" i="1"/>
  <c r="N45" i="1"/>
  <c r="Q45" i="1"/>
  <c r="B46" i="1"/>
  <c r="D46" i="1"/>
  <c r="N46" i="1"/>
  <c r="Q46" i="1"/>
  <c r="B47" i="1"/>
  <c r="D47" i="1"/>
  <c r="N47" i="1"/>
  <c r="Q47" i="1"/>
  <c r="B48" i="1"/>
  <c r="D48" i="1"/>
  <c r="N48" i="1"/>
  <c r="Q48" i="1"/>
  <c r="B49" i="1"/>
  <c r="D49" i="1"/>
  <c r="N49" i="1"/>
  <c r="Q49" i="1"/>
  <c r="B50" i="1"/>
  <c r="D50" i="1"/>
  <c r="N50" i="1"/>
  <c r="Q50" i="1"/>
  <c r="B51" i="1"/>
  <c r="D51" i="1"/>
  <c r="N51" i="1"/>
  <c r="Q51" i="1"/>
  <c r="B52" i="1"/>
  <c r="D52" i="1"/>
  <c r="N52" i="1"/>
  <c r="Q52" i="1"/>
  <c r="B53" i="1"/>
  <c r="D53" i="1"/>
  <c r="N53" i="1"/>
  <c r="Q53" i="1"/>
  <c r="B54" i="1"/>
  <c r="D54" i="1"/>
  <c r="N54" i="1"/>
  <c r="Q54" i="1"/>
  <c r="B55" i="1"/>
  <c r="D55" i="1"/>
  <c r="N55" i="1"/>
  <c r="Q55" i="1"/>
  <c r="B56" i="1"/>
  <c r="D56" i="1"/>
  <c r="N56" i="1"/>
  <c r="Q56" i="1"/>
  <c r="B57" i="1"/>
  <c r="D57" i="1"/>
  <c r="N57" i="1"/>
  <c r="Q57" i="1"/>
  <c r="B58" i="1"/>
  <c r="D58" i="1"/>
  <c r="N58" i="1"/>
  <c r="Q58" i="1"/>
  <c r="B59" i="1"/>
  <c r="D59" i="1"/>
  <c r="N59" i="1"/>
  <c r="Q59" i="1"/>
  <c r="B60" i="1"/>
  <c r="D60" i="1"/>
  <c r="N60" i="1"/>
  <c r="Q60" i="1"/>
  <c r="B61" i="1"/>
  <c r="D61" i="1"/>
  <c r="N61" i="1"/>
  <c r="Q61" i="1"/>
  <c r="B62" i="1"/>
  <c r="D62" i="1"/>
  <c r="N62" i="1"/>
  <c r="Q62" i="1"/>
  <c r="B63" i="1"/>
  <c r="D63" i="1"/>
  <c r="N63" i="1"/>
  <c r="Q63" i="1"/>
  <c r="B64" i="1"/>
  <c r="D64" i="1"/>
  <c r="N64" i="1"/>
  <c r="Q64" i="1"/>
  <c r="B65" i="1"/>
  <c r="D65" i="1"/>
  <c r="N65" i="1"/>
  <c r="Q65" i="1"/>
  <c r="B66" i="1"/>
  <c r="D66" i="1"/>
  <c r="N66" i="1"/>
  <c r="Q66" i="1"/>
  <c r="B67" i="1"/>
  <c r="D67" i="1"/>
  <c r="N67" i="1"/>
  <c r="Q67" i="1"/>
  <c r="B68" i="1"/>
  <c r="D68" i="1"/>
  <c r="N68" i="1"/>
  <c r="Q68" i="1"/>
  <c r="B69" i="1"/>
  <c r="D69" i="1"/>
  <c r="N69" i="1"/>
  <c r="Q69" i="1"/>
  <c r="B70" i="1"/>
  <c r="D70" i="1"/>
  <c r="N70" i="1"/>
  <c r="Q70" i="1"/>
  <c r="B71" i="1"/>
  <c r="D71" i="1"/>
  <c r="N71" i="1"/>
  <c r="Q71" i="1"/>
  <c r="B72" i="1"/>
  <c r="D72" i="1"/>
  <c r="N72" i="1"/>
  <c r="Q72" i="1"/>
  <c r="B73" i="1"/>
  <c r="D73" i="1"/>
  <c r="N73" i="1"/>
  <c r="Q73" i="1"/>
  <c r="B74" i="1"/>
  <c r="D74" i="1"/>
  <c r="N74" i="1"/>
  <c r="Q74" i="1"/>
  <c r="B75" i="1"/>
  <c r="D75" i="1"/>
  <c r="N75" i="1"/>
  <c r="Q75" i="1"/>
  <c r="B76" i="1"/>
  <c r="D76" i="1"/>
  <c r="N76" i="1"/>
  <c r="Q76" i="1"/>
  <c r="B77" i="1"/>
  <c r="D77" i="1"/>
  <c r="N77" i="1"/>
  <c r="Q77" i="1"/>
  <c r="B78" i="1"/>
  <c r="D78" i="1"/>
  <c r="N78" i="1"/>
  <c r="Q78" i="1"/>
  <c r="B79" i="1"/>
  <c r="D79" i="1"/>
  <c r="N79" i="1"/>
  <c r="Q79" i="1"/>
  <c r="B80" i="1"/>
  <c r="D80" i="1"/>
  <c r="N80" i="1"/>
  <c r="Q80" i="1"/>
  <c r="B81" i="1"/>
  <c r="D81" i="1"/>
  <c r="N81" i="1"/>
  <c r="Q81" i="1"/>
  <c r="B82" i="1"/>
  <c r="D82" i="1"/>
  <c r="N82" i="1"/>
  <c r="Q82" i="1"/>
  <c r="B83" i="1"/>
  <c r="D83" i="1"/>
  <c r="N83" i="1"/>
  <c r="Q83" i="1"/>
  <c r="B84" i="1"/>
  <c r="D84" i="1"/>
  <c r="N84" i="1"/>
  <c r="Q84" i="1"/>
  <c r="B85" i="1"/>
  <c r="D85" i="1"/>
  <c r="N85" i="1"/>
  <c r="Q85" i="1"/>
  <c r="B86" i="1"/>
  <c r="D86" i="1"/>
  <c r="N86" i="1"/>
  <c r="Q86" i="1"/>
  <c r="B87" i="1"/>
  <c r="D87" i="1"/>
  <c r="N87" i="1"/>
  <c r="Q87" i="1"/>
  <c r="B88" i="1"/>
  <c r="D88" i="1"/>
  <c r="N88" i="1"/>
  <c r="Q88" i="1"/>
  <c r="B89" i="1"/>
  <c r="D89" i="1"/>
  <c r="N89" i="1"/>
  <c r="Q89" i="1"/>
  <c r="B90" i="1"/>
  <c r="D90" i="1"/>
  <c r="N90" i="1"/>
  <c r="Q90" i="1"/>
  <c r="B91" i="1"/>
  <c r="D91" i="1"/>
  <c r="N91" i="1"/>
  <c r="Q91" i="1"/>
  <c r="B92" i="1"/>
  <c r="D92" i="1"/>
  <c r="N92" i="1"/>
  <c r="Q92" i="1"/>
  <c r="B93" i="1"/>
  <c r="D93" i="1"/>
  <c r="N93" i="1"/>
  <c r="Q93" i="1"/>
  <c r="B94" i="1"/>
  <c r="D94" i="1"/>
  <c r="N94" i="1"/>
  <c r="Q94" i="1"/>
  <c r="B95" i="1"/>
  <c r="D95" i="1"/>
  <c r="N95" i="1"/>
  <c r="Q95" i="1"/>
  <c r="B96" i="1"/>
  <c r="D96" i="1"/>
  <c r="N96" i="1"/>
  <c r="Q96" i="1"/>
  <c r="B97" i="1"/>
  <c r="D97" i="1"/>
  <c r="N97" i="1"/>
  <c r="Q97" i="1"/>
  <c r="B98" i="1"/>
  <c r="D98" i="1"/>
  <c r="N98" i="1"/>
  <c r="Q98" i="1"/>
  <c r="B99" i="1"/>
  <c r="D99" i="1"/>
  <c r="N99" i="1"/>
  <c r="Q99" i="1"/>
  <c r="B100" i="1"/>
  <c r="D100" i="1"/>
  <c r="N100" i="1"/>
  <c r="Q100" i="1"/>
  <c r="B101" i="1"/>
  <c r="D101" i="1"/>
  <c r="N101" i="1"/>
  <c r="Q101" i="1"/>
  <c r="B102" i="1"/>
  <c r="D102" i="1"/>
  <c r="N102" i="1"/>
  <c r="Q102" i="1"/>
  <c r="B103" i="1"/>
  <c r="D103" i="1"/>
  <c r="N103" i="1"/>
  <c r="Q103" i="1"/>
  <c r="B104" i="1"/>
  <c r="D104" i="1"/>
  <c r="N104" i="1"/>
  <c r="Q104" i="1"/>
  <c r="B105" i="1"/>
  <c r="D105" i="1"/>
  <c r="N105" i="1"/>
  <c r="Q105" i="1"/>
  <c r="B106" i="1"/>
  <c r="D106" i="1"/>
  <c r="N106" i="1"/>
  <c r="Q106" i="1"/>
  <c r="B107" i="1"/>
  <c r="D107" i="1"/>
  <c r="N107" i="1"/>
  <c r="Q107" i="1"/>
  <c r="B108" i="1"/>
  <c r="D108" i="1"/>
  <c r="N108" i="1"/>
  <c r="Q108" i="1"/>
  <c r="B109" i="1"/>
  <c r="D109" i="1"/>
  <c r="N109" i="1"/>
  <c r="Q109" i="1"/>
  <c r="B110" i="1"/>
  <c r="D110" i="1"/>
  <c r="N110" i="1"/>
  <c r="Q110" i="1"/>
  <c r="B111" i="1"/>
  <c r="D111" i="1"/>
  <c r="N111" i="1"/>
  <c r="Q111" i="1"/>
  <c r="B112" i="1"/>
  <c r="D112" i="1"/>
  <c r="N112" i="1"/>
  <c r="Q112" i="1"/>
  <c r="B113" i="1"/>
  <c r="D113" i="1"/>
  <c r="N113" i="1"/>
  <c r="Q113" i="1"/>
  <c r="B114" i="1"/>
  <c r="D114" i="1"/>
  <c r="N114" i="1"/>
  <c r="Q114" i="1"/>
  <c r="B115" i="1"/>
  <c r="D115" i="1"/>
  <c r="N115" i="1"/>
  <c r="Q115" i="1"/>
  <c r="B116" i="1"/>
  <c r="D116" i="1"/>
  <c r="N116" i="1"/>
  <c r="Q116" i="1"/>
  <c r="B117" i="1"/>
  <c r="D117" i="1"/>
  <c r="N117" i="1"/>
  <c r="Q117" i="1"/>
  <c r="B118" i="1"/>
  <c r="D118" i="1"/>
  <c r="N118" i="1"/>
  <c r="Q118" i="1"/>
  <c r="B119" i="1"/>
  <c r="D119" i="1"/>
  <c r="N119" i="1"/>
  <c r="Q119" i="1"/>
  <c r="B120" i="1"/>
  <c r="D120" i="1"/>
  <c r="N120" i="1"/>
  <c r="Q120" i="1"/>
  <c r="B121" i="1"/>
  <c r="D121" i="1"/>
  <c r="N121" i="1"/>
  <c r="Q121" i="1"/>
  <c r="B122" i="1"/>
  <c r="D122" i="1"/>
  <c r="N122" i="1"/>
  <c r="Q122" i="1"/>
  <c r="B123" i="1"/>
  <c r="D123" i="1"/>
  <c r="N123" i="1"/>
  <c r="Q123" i="1"/>
  <c r="B124" i="1"/>
  <c r="D124" i="1"/>
  <c r="N124" i="1"/>
  <c r="Q124" i="1"/>
  <c r="Q125" i="1"/>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Q125" i="2"/>
  <c r="K17" i="2" l="1"/>
  <c r="K16" i="2"/>
  <c r="K18" i="2"/>
  <c r="K15" i="2"/>
  <c r="K19" i="2"/>
</calcChain>
</file>

<file path=xl/sharedStrings.xml><?xml version="1.0" encoding="utf-8"?>
<sst xmlns="http://schemas.openxmlformats.org/spreadsheetml/2006/main" count="165" uniqueCount="116">
  <si>
    <t xml:space="preserve">
</t>
  </si>
  <si>
    <t>Lieferadresse:</t>
  </si>
  <si>
    <t>Vorne</t>
  </si>
  <si>
    <t>Pos.</t>
  </si>
  <si>
    <t>Name/Firma:</t>
  </si>
  <si>
    <t>Adresse:</t>
  </si>
  <si>
    <t>Telefon:</t>
  </si>
  <si>
    <t>E-Mail:</t>
  </si>
  <si>
    <t>Stk.</t>
  </si>
  <si>
    <t>Hinten</t>
  </si>
  <si>
    <t>Links</t>
  </si>
  <si>
    <t>Rechts</t>
  </si>
  <si>
    <t>Kantenverleimung</t>
  </si>
  <si>
    <t>Zusatzbearbeitungen</t>
  </si>
  <si>
    <t>Lager, Verkauf:</t>
  </si>
  <si>
    <t>Baudißgasse 5-7</t>
  </si>
  <si>
    <t>1110 Wien</t>
  </si>
  <si>
    <t>office@holz-mayer.at</t>
  </si>
  <si>
    <t>Import, Export, Buchhaltung</t>
  </si>
  <si>
    <t>Anton-Baumg.-Str. 44 C/6 1205</t>
  </si>
  <si>
    <t>1230 Wien</t>
  </si>
  <si>
    <t>buchhaltung@holz-mayer.at</t>
  </si>
  <si>
    <t>0043 1 66 502 91</t>
  </si>
  <si>
    <t>0043 1 76 993 60</t>
  </si>
  <si>
    <t>Ort/ PLZ:</t>
  </si>
  <si>
    <t>muster@musterundsoehne.at</t>
  </si>
  <si>
    <t>Wunschtermin:</t>
  </si>
  <si>
    <t>Platte:</t>
  </si>
  <si>
    <t>Kaindl 37710 WF 19mm</t>
  </si>
  <si>
    <t>Zusatzbearbeitungen:</t>
  </si>
  <si>
    <t>Schrägschnitt</t>
  </si>
  <si>
    <t>Nut</t>
  </si>
  <si>
    <t>Falz</t>
  </si>
  <si>
    <t>Lochreihe Längs</t>
  </si>
  <si>
    <t>Scharnierloch Längs 2x</t>
  </si>
  <si>
    <t>Scharnierloch Längs 3x</t>
  </si>
  <si>
    <t>Scharnierloch Längs 4x</t>
  </si>
  <si>
    <t>Scharnierloch Längs 5x</t>
  </si>
  <si>
    <t>Scharnierloch Quer 2x</t>
  </si>
  <si>
    <t>Scharnierloch Quer 3x</t>
  </si>
  <si>
    <t>Scharnierloch Quer 4x</t>
  </si>
  <si>
    <t>Scharnierloch Quer 5x</t>
  </si>
  <si>
    <t>SL 2xL</t>
  </si>
  <si>
    <t>SL 3xL</t>
  </si>
  <si>
    <t>SL 4xL</t>
  </si>
  <si>
    <t>SL 5xL</t>
  </si>
  <si>
    <t>SL 2xQ</t>
  </si>
  <si>
    <t>SL 3xQ</t>
  </si>
  <si>
    <t>SL 4xQ</t>
  </si>
  <si>
    <t>SL 5xQ</t>
  </si>
  <si>
    <t>LR-L</t>
  </si>
  <si>
    <t>LR-Q</t>
  </si>
  <si>
    <t>SCHRÄG</t>
  </si>
  <si>
    <t>NUT</t>
  </si>
  <si>
    <t>FALZ</t>
  </si>
  <si>
    <t>Abmessungen der Bearbeitung/
Zusatzinfo</t>
  </si>
  <si>
    <t>Lochreihe Quer</t>
  </si>
  <si>
    <t>Materialnummer</t>
  </si>
  <si>
    <t>Kante:</t>
  </si>
  <si>
    <t xml:space="preserve"> </t>
  </si>
  <si>
    <t>Auftrag/Angebot</t>
  </si>
  <si>
    <t>Transport:</t>
  </si>
  <si>
    <t>Anmerkungen:</t>
  </si>
  <si>
    <t>ICH WÜNSCHE EIN ANGEBOT</t>
  </si>
  <si>
    <t>ICH HOLE MEINE WARE AB</t>
  </si>
  <si>
    <r>
      <t xml:space="preserve">Länge
</t>
    </r>
    <r>
      <rPr>
        <sz val="8"/>
        <color indexed="8"/>
        <rFont val="Calibri"/>
        <family val="2"/>
      </rPr>
      <t>in mm</t>
    </r>
    <r>
      <rPr>
        <sz val="10"/>
        <color indexed="8"/>
        <rFont val="Calibri"/>
        <family val="2"/>
      </rPr>
      <t xml:space="preserve">
</t>
    </r>
    <r>
      <rPr>
        <sz val="8"/>
        <color indexed="8"/>
        <rFont val="Calibri"/>
        <family val="2"/>
      </rPr>
      <t>Maserung</t>
    </r>
  </si>
  <si>
    <r>
      <t xml:space="preserve">Breite
</t>
    </r>
    <r>
      <rPr>
        <sz val="8"/>
        <color indexed="8"/>
        <rFont val="Calibri"/>
        <family val="2"/>
      </rPr>
      <t>in mm</t>
    </r>
  </si>
  <si>
    <t>Wenn Sie das Formular fertig ausgefüllt haben, bitte an office@holz-mayer.at senden.</t>
  </si>
  <si>
    <t>Muster und Söhne GmbH</t>
  </si>
  <si>
    <t>Beispielstraße 75</t>
  </si>
  <si>
    <t>1234 Musterhausen</t>
  </si>
  <si>
    <t>0664 123 456 78</t>
  </si>
  <si>
    <t>ICH WÜNSCHE EINE ZUSTELLUNG</t>
  </si>
  <si>
    <t>ICH ERTEILE EINEN AUFTRAG</t>
  </si>
  <si>
    <t>z.B. Wir bitten Sie unter oben angegeben Telefonnummer uns 1 Stunde vor Lieferung zu kotaktieren.</t>
  </si>
  <si>
    <t>Span Weiß perl 16mm</t>
  </si>
  <si>
    <t>Faser Wenge 4mm</t>
  </si>
  <si>
    <t>Kaindl 37710 WF 2mm</t>
  </si>
  <si>
    <t>Kaindl 37710 WF 0,8mm</t>
  </si>
  <si>
    <t>Weiß perl 2mm</t>
  </si>
  <si>
    <t>Weiß perl 2mm Eben Gefräst</t>
  </si>
  <si>
    <t>Haupt</t>
  </si>
  <si>
    <t>Haupt + RW-Nut</t>
  </si>
  <si>
    <t>1 Ecke 20x20cm</t>
  </si>
  <si>
    <t>Holz-Mayer KG</t>
  </si>
  <si>
    <t>Anton-Baumg.-Str. 44/C6/1205</t>
  </si>
  <si>
    <r>
      <t xml:space="preserve">Länge
</t>
    </r>
    <r>
      <rPr>
        <sz val="7.5"/>
        <color indexed="8"/>
        <rFont val="Calibri"/>
        <family val="2"/>
      </rPr>
      <t>in mm
Maserung</t>
    </r>
  </si>
  <si>
    <r>
      <t xml:space="preserve">Breite
</t>
    </r>
    <r>
      <rPr>
        <sz val="7.5"/>
        <color indexed="8"/>
        <rFont val="Calibri"/>
        <family val="2"/>
      </rPr>
      <t>in mm</t>
    </r>
  </si>
  <si>
    <t>an office@holz-mayer.at senden.</t>
  </si>
  <si>
    <t>Das fertig ausgefüllte Formular, bitte als .xlsx Datei</t>
  </si>
  <si>
    <t>Wiener Straße 33</t>
  </si>
  <si>
    <t>2432 Schwadorf</t>
  </si>
  <si>
    <t>Lochreihe Längs 3mm</t>
  </si>
  <si>
    <t>Lochreihe Längs 5mm</t>
  </si>
  <si>
    <t>Lochreihe Quer  5mm</t>
  </si>
  <si>
    <t>Lochreihe Quer 3mm</t>
  </si>
  <si>
    <t>Scharnierlöcher entlang der Längskante</t>
  </si>
  <si>
    <t>Lochdurchmesser 35mm</t>
  </si>
  <si>
    <t>Scharnierlöcher entlang der Breitseite</t>
  </si>
  <si>
    <t>Lochabstände 100mm von oben und unten / 75mm bei Längen unter 500mm</t>
  </si>
  <si>
    <t>Lochreihe Durchmesser 5mm entlang der Längsseite/ Lochdurchmesser Abstand oben unten ausgemittelt zwischen 100 und 116mm/ Vorne und Hinten 45mm / Raster 32mm</t>
  </si>
  <si>
    <t>Lochreihe Durchmesser 3mm entlang der Längsseite/ Lochdurchmesser Abstand oben unten ausgemittelt zwischen 100 und 116mm/ Vorne und Hinten 45mm / Raster 32mm</t>
  </si>
  <si>
    <t>Lochreihe Durchmesser 5mm entlang der Breitseite/ Lochdurchmesser Abstand oben unten ausgemittelt zwischen 100 und 116mm/ Vorne und Hinten 45mm / Raster 32mm</t>
  </si>
  <si>
    <t>Lochreihe Durchmesser 3mm entlang der Breitseite/ Lochdurchmesser Abstand oben unten ausgemittelt zwischen 100 und 116mm/ Vorne und Hinten 45mm / Raster 32mm</t>
  </si>
  <si>
    <t>W:/Zuschnittformular/SL_L_2x_AUTO.hop</t>
  </si>
  <si>
    <t>W:/Zuschnittformular/SL_L_3x_AUTO.hop</t>
  </si>
  <si>
    <t>W:/Zuschnittformular/SL_L_4x_AUTO.hop</t>
  </si>
  <si>
    <t>W:/Zuschnittformular/SL_L_5x_AUTO.hop</t>
  </si>
  <si>
    <t>W:/Zuschnittformular/SL_Q_2x_AUTO.hop</t>
  </si>
  <si>
    <t>W:/Zuschnittformular/SL_Q_3x_AUTO.hop</t>
  </si>
  <si>
    <t>W:/Zuschnittformular/SL_Q_4x_AUTO.hop</t>
  </si>
  <si>
    <t>W:/Zuschnittformular/SL_Q_5x_AUTO.hop</t>
  </si>
  <si>
    <t>W:/Zuschnittformular/LR_L_5mm_AUTO.hop</t>
  </si>
  <si>
    <t>W:/Zuschnittformular/LR_Q_5mm_AUTO.hop</t>
  </si>
  <si>
    <t>W:/Zuschnittformular/LR_L_3mm_AUTO.hop</t>
  </si>
  <si>
    <t>W:/Zuschnittformular/LR_Q_3mm_AUTO.hop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</si>
</sst>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indexed="8"/>
      <name val="Calibri"/>
      <family val="2"/>
    </font>
    <font>
      <sz val="8"/>
      <color indexed="8"/>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b/>
      <sz val="10"/>
      <color theme="1"/>
      <name val="Calibri"/>
      <family val="2"/>
      <scheme val="minor"/>
    </font>
    <font>
      <i/>
      <sz val="10"/>
      <color rgb="FFC00000"/>
      <name val="Calibri"/>
      <family val="2"/>
      <scheme val="minor"/>
    </font>
    <font>
      <b/>
      <sz val="8"/>
      <color theme="1"/>
      <name val="Calibri"/>
      <family val="2"/>
      <scheme val="minor"/>
    </font>
    <font>
      <sz val="7.5"/>
      <color indexed="8"/>
      <name val="Calibri"/>
      <family val="2"/>
    </font>
    <font>
      <b/>
      <sz val="9.5"/>
      <color theme="1"/>
      <name val="Calibri"/>
      <family val="2"/>
      <scheme val="minor"/>
    </font>
    <font>
      <b/>
      <sz val="16"/>
      <color rgb="FFC00000"/>
      <name val="Calibri"/>
      <family val="2"/>
      <scheme val="minor"/>
    </font>
    <font>
      <b/>
      <i/>
      <sz val="16"/>
      <color theme="1"/>
      <name val="Calibri"/>
      <family val="2"/>
      <scheme val="minor"/>
    </font>
    <font>
      <sz val="10"/>
      <color theme="0" tint="-0.14999847407452621"/>
      <name val="Calibri"/>
      <family val="2"/>
      <scheme val="minor"/>
    </font>
    <font>
      <sz val="10"/>
      <color theme="0"/>
      <name val="Calibri"/>
      <family val="2"/>
      <scheme val="minor"/>
    </font>
    <font>
      <sz val="1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tint="-4.9989318521683403E-2"/>
        <bgColor indexed="64"/>
      </patternFill>
    </fill>
    <fill>
      <patternFill patternType="solid">
        <fgColor theme="0"/>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26" applyNumberFormat="0" applyAlignment="0" applyProtection="0"/>
    <xf numFmtId="0" fontId="6" fillId="26" borderId="27" applyNumberFormat="0" applyAlignment="0" applyProtection="0"/>
    <xf numFmtId="0" fontId="7" fillId="27" borderId="27" applyNumberFormat="0" applyAlignment="0" applyProtection="0"/>
    <xf numFmtId="0" fontId="8" fillId="0" borderId="28" applyNumberFormat="0" applyFill="0" applyAlignment="0" applyProtection="0"/>
    <xf numFmtId="0" fontId="9" fillId="0" borderId="0" applyNumberFormat="0" applyFill="0" applyBorder="0" applyAlignment="0" applyProtection="0"/>
    <xf numFmtId="0" fontId="10" fillId="28" borderId="0" applyNumberFormat="0" applyBorder="0" applyAlignment="0" applyProtection="0"/>
    <xf numFmtId="0" fontId="11" fillId="29" borderId="0" applyNumberFormat="0" applyBorder="0" applyAlignment="0" applyProtection="0"/>
    <xf numFmtId="0" fontId="3" fillId="30" borderId="29" applyNumberFormat="0" applyFont="0" applyAlignment="0" applyProtection="0"/>
    <xf numFmtId="0" fontId="12" fillId="31" borderId="0" applyNumberFormat="0" applyBorder="0" applyAlignment="0" applyProtection="0"/>
    <xf numFmtId="0" fontId="13" fillId="0" borderId="0" applyNumberFormat="0" applyFill="0" applyBorder="0" applyAlignment="0" applyProtection="0"/>
    <xf numFmtId="0" fontId="14" fillId="0" borderId="30" applyNumberFormat="0" applyFill="0" applyAlignment="0" applyProtection="0"/>
    <xf numFmtId="0" fontId="15" fillId="0" borderId="31" applyNumberFormat="0" applyFill="0" applyAlignment="0" applyProtection="0"/>
    <xf numFmtId="0" fontId="16" fillId="0" borderId="32" applyNumberFormat="0" applyFill="0" applyAlignment="0" applyProtection="0"/>
    <xf numFmtId="0" fontId="16" fillId="0" borderId="0" applyNumberFormat="0" applyFill="0" applyBorder="0" applyAlignment="0" applyProtection="0"/>
    <xf numFmtId="0" fontId="17" fillId="0" borderId="33" applyNumberFormat="0" applyFill="0" applyAlignment="0" applyProtection="0"/>
    <xf numFmtId="0" fontId="18" fillId="0" borderId="0" applyNumberFormat="0" applyFill="0" applyBorder="0" applyAlignment="0" applyProtection="0"/>
    <xf numFmtId="0" fontId="19" fillId="32" borderId="34" applyNumberFormat="0" applyAlignment="0" applyProtection="0"/>
  </cellStyleXfs>
  <cellXfs count="154">
    <xf numFmtId="0" fontId="0" fillId="0" borderId="0" xfId="0"/>
    <xf numFmtId="0" fontId="20" fillId="0" borderId="0" xfId="0" applyFont="1" applyAlignment="1">
      <alignment wrapText="1"/>
    </xf>
    <xf numFmtId="0" fontId="20" fillId="0" borderId="0" xfId="0" applyFont="1"/>
    <xf numFmtId="0" fontId="20" fillId="0" borderId="0" xfId="0" applyFont="1" applyAlignment="1">
      <alignment horizontal="center"/>
    </xf>
    <xf numFmtId="0" fontId="20" fillId="0" borderId="0" xfId="0" applyFont="1" applyAlignment="1">
      <alignment horizontal="left" indent="2"/>
    </xf>
    <xf numFmtId="0" fontId="21" fillId="0" borderId="0" xfId="0" applyFont="1"/>
    <xf numFmtId="0" fontId="22" fillId="0" borderId="0" xfId="0" applyFont="1"/>
    <xf numFmtId="0" fontId="22" fillId="0" borderId="0" xfId="0" applyFont="1" applyAlignment="1">
      <alignment horizontal="left" indent="2"/>
    </xf>
    <xf numFmtId="0" fontId="23" fillId="0" borderId="0" xfId="0" applyFont="1" applyAlignment="1">
      <alignment horizontal="center" vertical="center" wrapText="1"/>
    </xf>
    <xf numFmtId="0" fontId="20" fillId="0" borderId="0" xfId="0" applyFont="1" applyAlignment="1"/>
    <xf numFmtId="0" fontId="23" fillId="0" borderId="0" xfId="0" applyFont="1" applyBorder="1" applyAlignment="1">
      <alignment horizontal="left" vertical="center"/>
    </xf>
    <xf numFmtId="0" fontId="20" fillId="0" borderId="0" xfId="0" applyFont="1" applyBorder="1" applyAlignment="1">
      <alignment horizontal="left" vertical="center" wrapText="1" readingOrder="1"/>
    </xf>
    <xf numFmtId="0" fontId="21" fillId="0" borderId="0" xfId="0" applyFont="1" applyBorder="1"/>
    <xf numFmtId="0" fontId="20" fillId="0" borderId="0" xfId="0" applyFont="1" applyBorder="1"/>
    <xf numFmtId="0" fontId="20" fillId="0" borderId="1" xfId="0" applyFont="1" applyBorder="1" applyProtection="1">
      <protection hidden="1"/>
    </xf>
    <xf numFmtId="0" fontId="20" fillId="0" borderId="1" xfId="0" applyFont="1" applyBorder="1" applyProtection="1">
      <protection hidden="1"/>
    </xf>
    <xf numFmtId="0" fontId="20" fillId="0" borderId="0" xfId="0" applyFont="1" applyProtection="1">
      <protection hidden="1"/>
    </xf>
    <xf numFmtId="49" fontId="20" fillId="0" borderId="0" xfId="0" applyNumberFormat="1" applyFont="1" applyProtection="1">
      <protection hidden="1"/>
    </xf>
    <xf numFmtId="0" fontId="20" fillId="0" borderId="2" xfId="0" applyFont="1" applyBorder="1" applyProtection="1">
      <protection hidden="1"/>
    </xf>
    <xf numFmtId="0" fontId="20" fillId="0" borderId="2" xfId="0" applyFont="1" applyBorder="1" applyProtection="1">
      <protection hidden="1"/>
    </xf>
    <xf numFmtId="0" fontId="20" fillId="0" borderId="3" xfId="0" applyFont="1" applyBorder="1" applyProtection="1">
      <protection hidden="1"/>
    </xf>
    <xf numFmtId="0" fontId="20" fillId="0" borderId="3" xfId="0" applyFont="1" applyBorder="1" applyProtection="1">
      <protection hidden="1"/>
    </xf>
    <xf numFmtId="0" fontId="20" fillId="0" borderId="0" xfId="0" applyFont="1" applyBorder="1" applyAlignment="1"/>
    <xf numFmtId="0" fontId="20" fillId="0" borderId="1" xfId="0" applyFont="1" applyBorder="1" applyProtection="1">
      <protection locked="0"/>
    </xf>
    <xf numFmtId="0" fontId="20" fillId="0" borderId="2" xfId="0" applyFont="1" applyBorder="1" applyProtection="1">
      <protection locked="0"/>
    </xf>
    <xf numFmtId="0" fontId="20" fillId="0" borderId="3" xfId="0" applyFont="1" applyBorder="1" applyProtection="1">
      <protection locked="0"/>
    </xf>
    <xf numFmtId="0" fontId="20" fillId="0" borderId="1"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4" xfId="0" applyFont="1" applyBorder="1" applyProtection="1">
      <protection locked="0"/>
    </xf>
    <xf numFmtId="0" fontId="20" fillId="0" borderId="5" xfId="0" applyFont="1" applyBorder="1" applyProtection="1">
      <protection locked="0"/>
    </xf>
    <xf numFmtId="0" fontId="20" fillId="0" borderId="6" xfId="0" applyFont="1" applyBorder="1" applyProtection="1">
      <protection locked="0"/>
    </xf>
    <xf numFmtId="0" fontId="24" fillId="0" borderId="0" xfId="0" applyFont="1"/>
    <xf numFmtId="0" fontId="20" fillId="33" borderId="7" xfId="0" applyFont="1" applyFill="1" applyBorder="1" applyAlignment="1">
      <alignment horizontal="center"/>
    </xf>
    <xf numFmtId="0" fontId="20" fillId="33" borderId="2" xfId="0" applyFont="1" applyFill="1" applyBorder="1" applyAlignment="1">
      <alignment horizontal="center"/>
    </xf>
    <xf numFmtId="0" fontId="20" fillId="33" borderId="3" xfId="0" applyFont="1" applyFill="1" applyBorder="1" applyAlignment="1">
      <alignment horizontal="center"/>
    </xf>
    <xf numFmtId="0" fontId="23" fillId="33" borderId="7" xfId="0" applyFont="1" applyFill="1" applyBorder="1" applyAlignment="1">
      <alignment vertical="center"/>
    </xf>
    <xf numFmtId="0" fontId="23" fillId="33" borderId="7" xfId="0" applyFont="1" applyFill="1" applyBorder="1" applyAlignment="1">
      <alignment horizontal="center" vertical="center"/>
    </xf>
    <xf numFmtId="0" fontId="23" fillId="33" borderId="3" xfId="0" applyFont="1" applyFill="1" applyBorder="1" applyAlignment="1">
      <alignment vertical="center"/>
    </xf>
    <xf numFmtId="0" fontId="25" fillId="33" borderId="3" xfId="0" applyFont="1" applyFill="1" applyBorder="1" applyAlignment="1">
      <alignment horizontal="center" vertical="center" textRotation="90"/>
    </xf>
    <xf numFmtId="0" fontId="23" fillId="33" borderId="3" xfId="0" applyFont="1" applyFill="1" applyBorder="1" applyAlignment="1">
      <alignment horizontal="center" vertical="center"/>
    </xf>
    <xf numFmtId="0" fontId="21" fillId="33" borderId="8" xfId="0" applyFont="1" applyFill="1" applyBorder="1"/>
    <xf numFmtId="0" fontId="21" fillId="33" borderId="9" xfId="0" applyFont="1" applyFill="1" applyBorder="1"/>
    <xf numFmtId="0" fontId="21" fillId="33" borderId="10" xfId="0" applyFont="1" applyFill="1" applyBorder="1"/>
    <xf numFmtId="0" fontId="20" fillId="0" borderId="2" xfId="0" applyFont="1" applyBorder="1" applyProtection="1">
      <protection locked="0"/>
    </xf>
    <xf numFmtId="0" fontId="20" fillId="0" borderId="5" xfId="0" applyFont="1" applyBorder="1" applyProtection="1">
      <protection locked="0"/>
    </xf>
    <xf numFmtId="0" fontId="20" fillId="0" borderId="3" xfId="0" applyFont="1" applyBorder="1" applyProtection="1">
      <protection locked="0"/>
    </xf>
    <xf numFmtId="0" fontId="20" fillId="0" borderId="6" xfId="0" applyFont="1" applyBorder="1" applyProtection="1">
      <protection locked="0"/>
    </xf>
    <xf numFmtId="0" fontId="20" fillId="0" borderId="0" xfId="0" applyFont="1" applyAlignment="1" applyProtection="1">
      <alignment wrapText="1"/>
    </xf>
    <xf numFmtId="0" fontId="20" fillId="0" borderId="0" xfId="0" applyFont="1" applyProtection="1"/>
    <xf numFmtId="0" fontId="22" fillId="0" borderId="0" xfId="0" applyFont="1" applyProtection="1"/>
    <xf numFmtId="0" fontId="22" fillId="0" borderId="0" xfId="0" applyFont="1" applyAlignment="1" applyProtection="1">
      <alignment horizontal="left" indent="2"/>
    </xf>
    <xf numFmtId="0" fontId="20" fillId="0" borderId="0" xfId="0" applyFont="1" applyAlignment="1" applyProtection="1">
      <alignment horizontal="left" indent="2"/>
    </xf>
    <xf numFmtId="0" fontId="24" fillId="0" borderId="0" xfId="0" applyFont="1" applyProtection="1"/>
    <xf numFmtId="0" fontId="21" fillId="0" borderId="0" xfId="0" applyFont="1" applyProtection="1"/>
    <xf numFmtId="0" fontId="20" fillId="0" borderId="0" xfId="0" applyFont="1" applyAlignment="1" applyProtection="1"/>
    <xf numFmtId="0" fontId="0" fillId="0" borderId="0" xfId="0" applyProtection="1"/>
    <xf numFmtId="0" fontId="23" fillId="0" borderId="0" xfId="0" applyFont="1" applyBorder="1" applyAlignment="1" applyProtection="1">
      <alignment horizontal="left" vertical="center"/>
    </xf>
    <xf numFmtId="0" fontId="20" fillId="0" borderId="0" xfId="0" applyFont="1" applyBorder="1" applyAlignment="1" applyProtection="1">
      <alignment horizontal="left" vertical="center" wrapText="1" readingOrder="1"/>
    </xf>
    <xf numFmtId="0" fontId="23" fillId="33" borderId="7" xfId="0" applyFont="1" applyFill="1" applyBorder="1" applyAlignment="1" applyProtection="1">
      <alignment vertical="center"/>
    </xf>
    <xf numFmtId="0" fontId="23" fillId="0" borderId="0" xfId="0" applyFont="1" applyAlignment="1" applyProtection="1">
      <alignment horizontal="center" vertical="center" wrapText="1"/>
    </xf>
    <xf numFmtId="0" fontId="23" fillId="33" borderId="3" xfId="0" applyFont="1" applyFill="1" applyBorder="1" applyAlignment="1" applyProtection="1">
      <alignment vertical="center"/>
    </xf>
    <xf numFmtId="0" fontId="25" fillId="33" borderId="3" xfId="0" applyFont="1" applyFill="1" applyBorder="1" applyAlignment="1" applyProtection="1">
      <alignment horizontal="center" vertical="center" textRotation="90"/>
    </xf>
    <xf numFmtId="0" fontId="21" fillId="33" borderId="8" xfId="0" applyFont="1" applyFill="1" applyBorder="1" applyProtection="1"/>
    <xf numFmtId="0" fontId="21" fillId="33" borderId="9" xfId="0" applyFont="1" applyFill="1" applyBorder="1" applyProtection="1"/>
    <xf numFmtId="0" fontId="21" fillId="33" borderId="10" xfId="0" applyFont="1" applyFill="1" applyBorder="1" applyProtection="1"/>
    <xf numFmtId="0" fontId="21" fillId="0" borderId="0" xfId="0" applyFont="1" applyBorder="1" applyProtection="1"/>
    <xf numFmtId="0" fontId="20" fillId="0" borderId="0" xfId="0" applyFont="1" applyBorder="1" applyProtection="1"/>
    <xf numFmtId="0" fontId="20" fillId="0" borderId="0" xfId="0" applyFont="1" applyBorder="1" applyAlignment="1" applyProtection="1"/>
    <xf numFmtId="0" fontId="20" fillId="0" borderId="1" xfId="0" applyFont="1" applyBorder="1" applyProtection="1">
      <protection locked="0" hidden="1"/>
    </xf>
    <xf numFmtId="0" fontId="29" fillId="0" borderId="0" xfId="0" applyFont="1" applyProtection="1"/>
    <xf numFmtId="0" fontId="30" fillId="0" borderId="0" xfId="0" applyFont="1" applyProtection="1"/>
    <xf numFmtId="0" fontId="31" fillId="34" borderId="0" xfId="0" applyFont="1" applyFill="1" applyProtection="1"/>
    <xf numFmtId="0" fontId="31" fillId="34" borderId="0" xfId="0" applyFont="1" applyFill="1" applyProtection="1">
      <protection hidden="1"/>
    </xf>
    <xf numFmtId="0" fontId="32" fillId="34" borderId="0" xfId="0" applyFont="1" applyFill="1" applyProtection="1"/>
    <xf numFmtId="49" fontId="20" fillId="0" borderId="0" xfId="0" applyNumberFormat="1" applyFont="1" applyProtection="1"/>
    <xf numFmtId="49" fontId="20" fillId="0" borderId="40" xfId="0" applyNumberFormat="1" applyFont="1" applyBorder="1" applyProtection="1"/>
    <xf numFmtId="0" fontId="0" fillId="0" borderId="40" xfId="0" applyBorder="1" applyProtection="1"/>
    <xf numFmtId="0" fontId="20" fillId="0" borderId="12" xfId="0" applyFont="1" applyBorder="1" applyAlignment="1" applyProtection="1">
      <alignment horizontal="left"/>
      <protection locked="0"/>
    </xf>
    <xf numFmtId="0" fontId="20" fillId="0" borderId="13" xfId="0" applyFont="1" applyBorder="1" applyAlignment="1" applyProtection="1">
      <alignment horizontal="left"/>
      <protection locked="0"/>
    </xf>
    <xf numFmtId="0" fontId="20" fillId="0" borderId="14" xfId="0" applyFont="1" applyBorder="1" applyAlignment="1" applyProtection="1">
      <alignment horizontal="left"/>
      <protection locked="0"/>
    </xf>
    <xf numFmtId="0" fontId="20" fillId="0" borderId="15" xfId="0" applyFont="1" applyBorder="1" applyAlignment="1" applyProtection="1">
      <alignment horizontal="left"/>
      <protection locked="0"/>
    </xf>
    <xf numFmtId="0" fontId="20" fillId="0" borderId="16" xfId="0" applyFont="1" applyBorder="1" applyAlignment="1" applyProtection="1">
      <alignment horizontal="left"/>
      <protection locked="0"/>
    </xf>
    <xf numFmtId="0" fontId="20" fillId="0" borderId="17" xfId="0" applyFont="1" applyBorder="1" applyAlignment="1" applyProtection="1">
      <alignment horizontal="left"/>
      <protection locked="0"/>
    </xf>
    <xf numFmtId="0" fontId="28" fillId="33" borderId="20" xfId="0" applyFont="1" applyFill="1" applyBorder="1" applyAlignment="1" applyProtection="1">
      <alignment horizontal="center" vertical="center" textRotation="90"/>
    </xf>
    <xf numFmtId="0" fontId="28" fillId="33" borderId="21" xfId="0" applyFont="1" applyFill="1" applyBorder="1" applyAlignment="1" applyProtection="1">
      <alignment horizontal="center" vertical="center" textRotation="90"/>
    </xf>
    <xf numFmtId="0" fontId="28" fillId="33" borderId="22" xfId="0" applyFont="1" applyFill="1" applyBorder="1" applyAlignment="1" applyProtection="1">
      <alignment horizontal="center" vertical="center" textRotation="90"/>
    </xf>
    <xf numFmtId="0" fontId="20" fillId="33" borderId="23" xfId="0" applyFont="1" applyFill="1" applyBorder="1" applyAlignment="1" applyProtection="1">
      <alignment horizontal="center"/>
    </xf>
    <xf numFmtId="0" fontId="20" fillId="33" borderId="35" xfId="0" applyFont="1" applyFill="1" applyBorder="1" applyAlignment="1" applyProtection="1">
      <alignment horizontal="center"/>
    </xf>
    <xf numFmtId="0" fontId="20" fillId="33" borderId="12" xfId="0" applyFont="1" applyFill="1" applyBorder="1" applyAlignment="1" applyProtection="1">
      <alignment horizontal="center"/>
    </xf>
    <xf numFmtId="0" fontId="20" fillId="33" borderId="36" xfId="0" applyFont="1" applyFill="1" applyBorder="1" applyAlignment="1" applyProtection="1">
      <alignment horizontal="center"/>
    </xf>
    <xf numFmtId="0" fontId="20" fillId="33" borderId="38" xfId="0" applyFont="1" applyFill="1" applyBorder="1" applyAlignment="1" applyProtection="1">
      <alignment horizontal="center"/>
    </xf>
    <xf numFmtId="0" fontId="20" fillId="33" borderId="39" xfId="0" applyFont="1" applyFill="1" applyBorder="1" applyAlignment="1" applyProtection="1">
      <alignment horizontal="center"/>
    </xf>
    <xf numFmtId="0" fontId="20" fillId="33" borderId="15" xfId="0" applyFont="1" applyFill="1" applyBorder="1" applyAlignment="1" applyProtection="1">
      <alignment horizontal="center"/>
    </xf>
    <xf numFmtId="0" fontId="20" fillId="33" borderId="37" xfId="0" applyFont="1" applyFill="1" applyBorder="1" applyAlignment="1" applyProtection="1">
      <alignment horizontal="center"/>
    </xf>
    <xf numFmtId="0" fontId="20" fillId="0" borderId="23" xfId="0" applyFont="1" applyBorder="1" applyAlignment="1" applyProtection="1">
      <alignment horizontal="left"/>
      <protection locked="0"/>
    </xf>
    <xf numFmtId="0" fontId="20" fillId="0" borderId="24" xfId="0" applyFont="1" applyBorder="1" applyAlignment="1" applyProtection="1">
      <alignment horizontal="left"/>
      <protection locked="0"/>
    </xf>
    <xf numFmtId="0" fontId="20" fillId="0" borderId="25" xfId="0" applyFont="1" applyBorder="1" applyAlignment="1" applyProtection="1">
      <alignment horizontal="left"/>
      <protection locked="0"/>
    </xf>
    <xf numFmtId="0" fontId="23" fillId="33" borderId="9" xfId="0" applyFont="1" applyFill="1" applyBorder="1" applyProtection="1"/>
    <xf numFmtId="0" fontId="23" fillId="33" borderId="2" xfId="0" applyFont="1" applyFill="1" applyBorder="1" applyProtection="1"/>
    <xf numFmtId="0" fontId="20" fillId="0" borderId="2" xfId="0" applyFont="1" applyBorder="1" applyProtection="1">
      <protection locked="0"/>
    </xf>
    <xf numFmtId="0" fontId="20" fillId="0" borderId="5" xfId="0" applyFont="1" applyBorder="1" applyProtection="1">
      <protection locked="0"/>
    </xf>
    <xf numFmtId="49" fontId="20" fillId="0" borderId="2" xfId="0" applyNumberFormat="1" applyFont="1" applyBorder="1" applyProtection="1">
      <protection locked="0"/>
    </xf>
    <xf numFmtId="49" fontId="20" fillId="0" borderId="5" xfId="0" applyNumberFormat="1" applyFont="1" applyBorder="1" applyProtection="1">
      <protection locked="0"/>
    </xf>
    <xf numFmtId="0" fontId="23" fillId="33" borderId="19" xfId="0" applyFont="1" applyFill="1" applyBorder="1" applyProtection="1"/>
    <xf numFmtId="0" fontId="23" fillId="33" borderId="7" xfId="0" applyFont="1" applyFill="1" applyBorder="1" applyProtection="1"/>
    <xf numFmtId="0" fontId="20" fillId="0" borderId="7" xfId="0" applyFont="1" applyBorder="1" applyProtection="1">
      <protection locked="0"/>
    </xf>
    <xf numFmtId="0" fontId="20" fillId="0" borderId="11" xfId="0" applyFont="1" applyBorder="1" applyProtection="1">
      <protection locked="0"/>
    </xf>
    <xf numFmtId="0" fontId="23" fillId="33" borderId="9" xfId="0" applyFont="1" applyFill="1" applyBorder="1" applyAlignment="1" applyProtection="1">
      <alignment horizontal="left" vertical="center"/>
    </xf>
    <xf numFmtId="0" fontId="23" fillId="33" borderId="2" xfId="0" applyFont="1" applyFill="1" applyBorder="1" applyAlignment="1" applyProtection="1">
      <alignment horizontal="left" vertical="center"/>
    </xf>
    <xf numFmtId="0" fontId="23" fillId="33" borderId="10" xfId="0" applyFont="1" applyFill="1" applyBorder="1" applyAlignment="1" applyProtection="1">
      <alignment horizontal="left" vertical="center"/>
    </xf>
    <xf numFmtId="0" fontId="23" fillId="33" borderId="3" xfId="0" applyFont="1" applyFill="1" applyBorder="1" applyAlignment="1" applyProtection="1">
      <alignment horizontal="left" vertical="center"/>
    </xf>
    <xf numFmtId="0" fontId="20" fillId="0" borderId="2" xfId="0" applyFont="1" applyBorder="1" applyAlignment="1" applyProtection="1">
      <alignment horizontal="left" vertical="center" wrapText="1" readingOrder="1"/>
      <protection locked="0"/>
    </xf>
    <xf numFmtId="0" fontId="20" fillId="0" borderId="5" xfId="0" applyFont="1" applyBorder="1" applyAlignment="1" applyProtection="1">
      <alignment horizontal="left" vertical="center" wrapText="1" readingOrder="1"/>
      <protection locked="0"/>
    </xf>
    <xf numFmtId="0" fontId="20" fillId="0" borderId="3" xfId="0" applyFont="1" applyBorder="1" applyAlignment="1" applyProtection="1">
      <alignment horizontal="left" vertical="center" wrapText="1" readingOrder="1"/>
      <protection locked="0"/>
    </xf>
    <xf numFmtId="0" fontId="20" fillId="0" borderId="6" xfId="0" applyFont="1" applyBorder="1" applyAlignment="1" applyProtection="1">
      <alignment horizontal="left" vertical="center" wrapText="1" readingOrder="1"/>
      <protection locked="0"/>
    </xf>
    <xf numFmtId="0" fontId="23" fillId="33" borderId="19" xfId="0" applyFont="1" applyFill="1" applyBorder="1" applyAlignment="1" applyProtection="1">
      <alignment horizontal="center" vertical="center"/>
    </xf>
    <xf numFmtId="0" fontId="23" fillId="33" borderId="10" xfId="0" applyFont="1" applyFill="1" applyBorder="1" applyAlignment="1" applyProtection="1">
      <alignment horizontal="center" vertical="center"/>
    </xf>
    <xf numFmtId="0" fontId="23" fillId="33" borderId="7" xfId="0" applyFont="1" applyFill="1" applyBorder="1" applyAlignment="1" applyProtection="1">
      <alignment horizontal="center" vertical="center"/>
    </xf>
    <xf numFmtId="0" fontId="23" fillId="33" borderId="3" xfId="0" applyFont="1" applyFill="1" applyBorder="1" applyAlignment="1" applyProtection="1">
      <alignment horizontal="center" vertical="center"/>
    </xf>
    <xf numFmtId="0" fontId="23" fillId="33" borderId="7" xfId="0" applyFont="1" applyFill="1" applyBorder="1" applyAlignment="1" applyProtection="1">
      <alignment horizontal="center" vertical="center" wrapText="1"/>
    </xf>
    <xf numFmtId="0" fontId="20" fillId="33" borderId="1" xfId="0" applyFont="1" applyFill="1" applyBorder="1" applyProtection="1">
      <protection hidden="1"/>
    </xf>
    <xf numFmtId="0" fontId="23" fillId="33" borderId="11" xfId="0" applyFont="1" applyFill="1" applyBorder="1" applyAlignment="1" applyProtection="1">
      <alignment horizontal="center" vertical="center" wrapText="1"/>
    </xf>
    <xf numFmtId="0" fontId="23" fillId="33" borderId="6" xfId="0" applyFont="1" applyFill="1" applyBorder="1" applyAlignment="1" applyProtection="1">
      <alignment horizontal="center" vertical="center" wrapText="1"/>
    </xf>
    <xf numFmtId="0" fontId="27" fillId="33" borderId="23" xfId="0" applyFont="1" applyFill="1" applyBorder="1" applyAlignment="1" applyProtection="1">
      <alignment horizontal="center" vertical="center"/>
    </xf>
    <xf numFmtId="0" fontId="27" fillId="33" borderId="24" xfId="0" applyFont="1" applyFill="1" applyBorder="1" applyAlignment="1" applyProtection="1">
      <alignment horizontal="center" vertical="center"/>
    </xf>
    <xf numFmtId="0" fontId="27" fillId="33" borderId="35" xfId="0" applyFont="1" applyFill="1" applyBorder="1" applyAlignment="1" applyProtection="1">
      <alignment horizontal="center" vertical="center"/>
    </xf>
    <xf numFmtId="0" fontId="23" fillId="33" borderId="41" xfId="0" applyFont="1" applyFill="1" applyBorder="1" applyAlignment="1" applyProtection="1">
      <alignment horizontal="center" vertical="center"/>
    </xf>
    <xf numFmtId="0" fontId="23" fillId="33" borderId="42" xfId="0" applyFont="1" applyFill="1" applyBorder="1" applyAlignment="1" applyProtection="1">
      <alignment horizontal="center" vertical="center"/>
    </xf>
    <xf numFmtId="0" fontId="23" fillId="33" borderId="19" xfId="0" applyFont="1" applyFill="1" applyBorder="1" applyAlignment="1">
      <alignment horizontal="center" vertical="center"/>
    </xf>
    <xf numFmtId="0" fontId="23" fillId="33" borderId="7" xfId="0" applyFont="1" applyFill="1" applyBorder="1" applyAlignment="1">
      <alignment horizontal="center" vertical="center"/>
    </xf>
    <xf numFmtId="0" fontId="23" fillId="33" borderId="9" xfId="0" applyFont="1" applyFill="1" applyBorder="1" applyAlignment="1">
      <alignment horizontal="center" vertical="center"/>
    </xf>
    <xf numFmtId="0" fontId="23" fillId="33" borderId="2" xfId="0" applyFont="1" applyFill="1" applyBorder="1" applyAlignment="1">
      <alignment horizontal="center" vertical="center"/>
    </xf>
    <xf numFmtId="0" fontId="23" fillId="33" borderId="10" xfId="0" applyFont="1" applyFill="1" applyBorder="1" applyAlignment="1">
      <alignment horizontal="center" vertical="center"/>
    </xf>
    <xf numFmtId="0" fontId="23" fillId="33" borderId="3" xfId="0" applyFont="1" applyFill="1" applyBorder="1" applyAlignment="1">
      <alignment horizontal="center" vertical="center"/>
    </xf>
    <xf numFmtId="0" fontId="20" fillId="0" borderId="15" xfId="0" applyFont="1" applyBorder="1" applyProtection="1">
      <protection locked="0"/>
    </xf>
    <xf numFmtId="0" fontId="20" fillId="0" borderId="16" xfId="0" applyFont="1" applyBorder="1" applyProtection="1">
      <protection locked="0"/>
    </xf>
    <xf numFmtId="0" fontId="20" fillId="0" borderId="17" xfId="0" applyFont="1" applyBorder="1" applyProtection="1">
      <protection locked="0"/>
    </xf>
    <xf numFmtId="0" fontId="20" fillId="0" borderId="3" xfId="0" applyFont="1" applyBorder="1" applyProtection="1">
      <protection locked="0"/>
    </xf>
    <xf numFmtId="0" fontId="20" fillId="0" borderId="6" xfId="0" applyFont="1" applyBorder="1" applyProtection="1">
      <protection locked="0"/>
    </xf>
    <xf numFmtId="0" fontId="23" fillId="33" borderId="9" xfId="0" applyFont="1" applyFill="1" applyBorder="1"/>
    <xf numFmtId="0" fontId="23" fillId="33" borderId="2" xfId="0" applyFont="1" applyFill="1" applyBorder="1"/>
    <xf numFmtId="0" fontId="20" fillId="0" borderId="18" xfId="0" applyFont="1" applyBorder="1"/>
    <xf numFmtId="0" fontId="20" fillId="33" borderId="2" xfId="0" applyFont="1" applyFill="1" applyBorder="1" applyProtection="1">
      <protection hidden="1"/>
    </xf>
    <xf numFmtId="14" fontId="20" fillId="0" borderId="12" xfId="0" applyNumberFormat="1" applyFont="1" applyBorder="1" applyAlignment="1" applyProtection="1">
      <alignment horizontal="left"/>
      <protection locked="0"/>
    </xf>
    <xf numFmtId="0" fontId="23" fillId="33" borderId="19" xfId="0" applyFont="1" applyFill="1" applyBorder="1"/>
    <xf numFmtId="0" fontId="23" fillId="33" borderId="7" xfId="0" applyFont="1" applyFill="1" applyBorder="1"/>
    <xf numFmtId="0" fontId="23" fillId="33" borderId="9" xfId="0" applyFont="1" applyFill="1" applyBorder="1" applyAlignment="1">
      <alignment horizontal="left" vertical="center"/>
    </xf>
    <xf numFmtId="0" fontId="23" fillId="33" borderId="2" xfId="0" applyFont="1" applyFill="1" applyBorder="1" applyAlignment="1">
      <alignment horizontal="left" vertical="center"/>
    </xf>
    <xf numFmtId="0" fontId="23" fillId="33" borderId="10" xfId="0" applyFont="1" applyFill="1" applyBorder="1" applyAlignment="1">
      <alignment horizontal="left" vertical="center"/>
    </xf>
    <xf numFmtId="0" fontId="23" fillId="33" borderId="3" xfId="0" applyFont="1" applyFill="1" applyBorder="1" applyAlignment="1">
      <alignment horizontal="left" vertical="center"/>
    </xf>
    <xf numFmtId="0" fontId="20" fillId="33" borderId="3" xfId="0" applyFont="1" applyFill="1" applyBorder="1" applyProtection="1">
      <protection hidden="1"/>
    </xf>
    <xf numFmtId="0" fontId="23" fillId="33" borderId="11" xfId="0" applyFont="1" applyFill="1" applyBorder="1" applyAlignment="1">
      <alignment horizontal="center" vertical="center" wrapText="1"/>
    </xf>
    <xf numFmtId="0" fontId="23" fillId="33" borderId="6" xfId="0" applyFont="1" applyFill="1" applyBorder="1" applyAlignment="1">
      <alignment horizontal="center" vertical="center" wrapText="1"/>
    </xf>
    <xf numFmtId="0" fontId="23" fillId="33" borderId="7" xfId="0" applyFont="1" applyFill="1" applyBorder="1" applyAlignment="1">
      <alignment horizontal="center" vertical="center" wrapText="1"/>
    </xf>
  </cellXfs>
  <cellStyles count="42">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15</xdr:col>
      <xdr:colOff>4729</xdr:colOff>
      <xdr:row>16</xdr:row>
      <xdr:rowOff>15587</xdr:rowOff>
    </xdr:from>
    <xdr:to>
      <xdr:col>22</xdr:col>
      <xdr:colOff>250249</xdr:colOff>
      <xdr:row>29</xdr:row>
      <xdr:rowOff>118630</xdr:rowOff>
    </xdr:to>
    <xdr:grpSp>
      <xdr:nvGrpSpPr>
        <xdr:cNvPr id="21" name="Gruppieren 20">
          <a:extLst>
            <a:ext uri="{FF2B5EF4-FFF2-40B4-BE49-F238E27FC236}">
              <a16:creationId xmlns:a16="http://schemas.microsoft.com/office/drawing/2014/main" id="{00000000-0008-0000-0000-000015000000}"/>
            </a:ext>
          </a:extLst>
        </xdr:cNvPr>
        <xdr:cNvGrpSpPr/>
      </xdr:nvGrpSpPr>
      <xdr:grpSpPr>
        <a:xfrm>
          <a:off x="7100854" y="2911187"/>
          <a:ext cx="4493670" cy="2541443"/>
          <a:chOff x="6993481" y="3143250"/>
          <a:chExt cx="2779170" cy="2589068"/>
        </a:xfrm>
      </xdr:grpSpPr>
      <xdr:grpSp>
        <xdr:nvGrpSpPr>
          <xdr:cNvPr id="19" name="Gruppieren 18">
            <a:extLst>
              <a:ext uri="{FF2B5EF4-FFF2-40B4-BE49-F238E27FC236}">
                <a16:creationId xmlns:a16="http://schemas.microsoft.com/office/drawing/2014/main" id="{00000000-0008-0000-0000-000013000000}"/>
              </a:ext>
            </a:extLst>
          </xdr:cNvPr>
          <xdr:cNvGrpSpPr/>
        </xdr:nvGrpSpPr>
        <xdr:grpSpPr>
          <a:xfrm>
            <a:off x="6993481" y="3793548"/>
            <a:ext cx="2779170" cy="1938770"/>
            <a:chOff x="6699071" y="3200400"/>
            <a:chExt cx="2597329" cy="1914525"/>
          </a:xfrm>
        </xdr:grpSpPr>
        <xdr:pic>
          <xdr:nvPicPr>
            <xdr:cNvPr id="2066" name="Picture 14" descr="Drawn Wood Grain Texture by german-popsicle">
              <a:extLst>
                <a:ext uri="{FF2B5EF4-FFF2-40B4-BE49-F238E27FC236}">
                  <a16:creationId xmlns:a16="http://schemas.microsoft.com/office/drawing/2014/main" id="{00000000-0008-0000-0000-000012080000}"/>
                </a:ext>
              </a:extLst>
            </xdr:cNvPr>
            <xdr:cNvPicPr>
              <a:picLocks noChangeAspect="1" noChangeArrowheads="1"/>
            </xdr:cNvPicPr>
          </xdr:nvPicPr>
          <xdr:blipFill>
            <a:blip xmlns:r="http://schemas.openxmlformats.org/officeDocument/2006/relationships" r:embed="rId1" cstate="print"/>
            <a:srcRect l="19420" r="5797" b="57716"/>
            <a:stretch>
              <a:fillRect/>
            </a:stretch>
          </xdr:blipFill>
          <xdr:spPr bwMode="auto">
            <a:xfrm>
              <a:off x="7256451" y="3755447"/>
              <a:ext cx="1498773" cy="789458"/>
            </a:xfrm>
            <a:prstGeom prst="rect">
              <a:avLst/>
            </a:prstGeom>
            <a:noFill/>
            <a:ln w="15875">
              <a:solidFill>
                <a:schemeClr val="tx1"/>
              </a:solidFill>
              <a:miter lim="800000"/>
              <a:headEnd/>
              <a:tailEnd/>
            </a:ln>
          </xdr:spPr>
        </xdr:pic>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7601146" y="4490605"/>
              <a:ext cx="882163" cy="62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100" b="1">
                  <a:solidFill>
                    <a:srgbClr val="0070C0"/>
                  </a:solidFill>
                </a:rPr>
                <a:t>LÄNGE</a:t>
              </a:r>
            </a:p>
            <a:p>
              <a:pPr algn="ctr"/>
              <a:r>
                <a:rPr lang="de-DE" sz="1100" b="1">
                  <a:solidFill>
                    <a:srgbClr val="C00000"/>
                  </a:solidFill>
                </a:rPr>
                <a:t>Kante</a:t>
              </a:r>
              <a:r>
                <a:rPr lang="de-DE" sz="1100" b="1" baseline="0">
                  <a:solidFill>
                    <a:srgbClr val="C00000"/>
                  </a:solidFill>
                </a:rPr>
                <a:t> Vorne</a:t>
              </a:r>
              <a:endParaRPr lang="de-DE" sz="1100" b="1">
                <a:solidFill>
                  <a:srgbClr val="C00000"/>
                </a:solidFill>
              </a:endParaRPr>
            </a:p>
          </xdr:txBody>
        </xdr:sp>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8685467" y="3794945"/>
              <a:ext cx="610933" cy="667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100" b="1">
                  <a:solidFill>
                    <a:srgbClr val="0070C0"/>
                  </a:solidFill>
                </a:rPr>
                <a:t>BREITE</a:t>
              </a:r>
            </a:p>
            <a:p>
              <a:pPr algn="ctr"/>
              <a:r>
                <a:rPr lang="de-DE" sz="1100" b="1">
                  <a:solidFill>
                    <a:srgbClr val="C00000"/>
                  </a:solidFill>
                </a:rPr>
                <a:t>Kante</a:t>
              </a:r>
              <a:r>
                <a:rPr lang="de-DE" sz="1100" b="1" baseline="0">
                  <a:solidFill>
                    <a:srgbClr val="C00000"/>
                  </a:solidFill>
                </a:rPr>
                <a:t> Rechts</a:t>
              </a:r>
              <a:endParaRPr lang="de-DE" sz="1100" b="1">
                <a:solidFill>
                  <a:srgbClr val="C00000"/>
                </a:solidFill>
              </a:endParaRPr>
            </a:p>
          </xdr:txBody>
        </xdr:sp>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6699071" y="3817459"/>
              <a:ext cx="632515" cy="667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100" b="1">
                  <a:solidFill>
                    <a:srgbClr val="0070C0"/>
                  </a:solidFill>
                </a:rPr>
                <a:t>BREITE</a:t>
              </a:r>
            </a:p>
            <a:p>
              <a:pPr algn="ctr"/>
              <a:r>
                <a:rPr lang="de-DE" sz="1100" b="1">
                  <a:solidFill>
                    <a:srgbClr val="C00000"/>
                  </a:solidFill>
                </a:rPr>
                <a:t>Kante</a:t>
              </a:r>
              <a:r>
                <a:rPr lang="de-DE" sz="1100" b="1" baseline="0">
                  <a:solidFill>
                    <a:srgbClr val="C00000"/>
                  </a:solidFill>
                </a:rPr>
                <a:t> Links</a:t>
              </a:r>
              <a:endParaRPr lang="de-DE" sz="1100" b="1">
                <a:solidFill>
                  <a:srgbClr val="C00000"/>
                </a:solidFill>
              </a:endParaRPr>
            </a:p>
          </xdr:txBody>
        </xdr:sp>
        <xdr:sp macro="" textlink="">
          <xdr:nvSpPr>
            <xdr:cNvPr id="12" name="Textfeld 11">
              <a:extLst>
                <a:ext uri="{FF2B5EF4-FFF2-40B4-BE49-F238E27FC236}">
                  <a16:creationId xmlns:a16="http://schemas.microsoft.com/office/drawing/2014/main" id="{00000000-0008-0000-0000-00000C000000}"/>
                </a:ext>
              </a:extLst>
            </xdr:cNvPr>
            <xdr:cNvSpPr txBox="1"/>
          </xdr:nvSpPr>
          <xdr:spPr>
            <a:xfrm>
              <a:off x="7560451" y="3200400"/>
              <a:ext cx="920263" cy="603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100" b="1">
                  <a:solidFill>
                    <a:srgbClr val="0070C0"/>
                  </a:solidFill>
                </a:rPr>
                <a:t>LÄNGE</a:t>
              </a:r>
            </a:p>
            <a:p>
              <a:pPr algn="ctr"/>
              <a:r>
                <a:rPr lang="de-DE" sz="1100" b="1">
                  <a:solidFill>
                    <a:srgbClr val="C00000"/>
                  </a:solidFill>
                </a:rPr>
                <a:t>Kante</a:t>
              </a:r>
              <a:r>
                <a:rPr lang="de-DE" sz="1100" b="1" baseline="0">
                  <a:solidFill>
                    <a:srgbClr val="C00000"/>
                  </a:solidFill>
                </a:rPr>
                <a:t> Hinten</a:t>
              </a:r>
              <a:endParaRPr lang="de-DE" sz="1100" b="1">
                <a:solidFill>
                  <a:srgbClr val="C00000"/>
                </a:solidFill>
              </a:endParaRPr>
            </a:p>
          </xdr:txBody>
        </xdr:sp>
      </xdr:grpSp>
      <xdr:sp macro="" textlink="">
        <xdr:nvSpPr>
          <xdr:cNvPr id="20" name="Textfeld 19">
            <a:extLst>
              <a:ext uri="{FF2B5EF4-FFF2-40B4-BE49-F238E27FC236}">
                <a16:creationId xmlns:a16="http://schemas.microsoft.com/office/drawing/2014/main" id="{00000000-0008-0000-0000-000014000000}"/>
              </a:ext>
            </a:extLst>
          </xdr:cNvPr>
          <xdr:cNvSpPr txBox="1"/>
        </xdr:nvSpPr>
        <xdr:spPr>
          <a:xfrm>
            <a:off x="7697931" y="3143250"/>
            <a:ext cx="1333500" cy="819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de-DE" sz="1400" b="1"/>
              <a:t>BEISPIEL</a:t>
            </a:r>
            <a:r>
              <a:rPr lang="de-DE" sz="1400" b="1" baseline="0"/>
              <a:t> 1</a:t>
            </a:r>
          </a:p>
          <a:p>
            <a:pPr algn="ctr"/>
            <a:r>
              <a:rPr lang="de-DE" sz="1400" b="1" baseline="0"/>
              <a:t>Länge: 900 mm</a:t>
            </a:r>
            <a:br>
              <a:rPr lang="de-DE" sz="1400" b="1" baseline="0"/>
            </a:br>
            <a:r>
              <a:rPr lang="de-DE" sz="1400" b="1" baseline="0"/>
              <a:t>Breite: 450 mm</a:t>
            </a:r>
            <a:endParaRPr lang="de-DE" sz="1400" b="1"/>
          </a:p>
        </xdr:txBody>
      </xdr:sp>
    </xdr:grpSp>
    <xdr:clientData/>
  </xdr:twoCellAnchor>
  <xdr:twoCellAnchor>
    <xdr:from>
      <xdr:col>17</xdr:col>
      <xdr:colOff>352425</xdr:colOff>
      <xdr:row>32</xdr:row>
      <xdr:rowOff>101311</xdr:rowOff>
    </xdr:from>
    <xdr:to>
      <xdr:col>20</xdr:col>
      <xdr:colOff>570635</xdr:colOff>
      <xdr:row>54</xdr:row>
      <xdr:rowOff>39830</xdr:rowOff>
    </xdr:to>
    <xdr:grpSp>
      <xdr:nvGrpSpPr>
        <xdr:cNvPr id="23" name="Gruppieren 22">
          <a:extLst>
            <a:ext uri="{FF2B5EF4-FFF2-40B4-BE49-F238E27FC236}">
              <a16:creationId xmlns:a16="http://schemas.microsoft.com/office/drawing/2014/main" id="{00000000-0008-0000-0000-000017000000}"/>
            </a:ext>
          </a:extLst>
        </xdr:cNvPr>
        <xdr:cNvGrpSpPr/>
      </xdr:nvGrpSpPr>
      <xdr:grpSpPr>
        <a:xfrm>
          <a:off x="8486775" y="5921086"/>
          <a:ext cx="1789835" cy="3500869"/>
          <a:chOff x="7210911" y="5879522"/>
          <a:chExt cx="1991104" cy="3555422"/>
        </a:xfrm>
      </xdr:grpSpPr>
      <xdr:grpSp>
        <xdr:nvGrpSpPr>
          <xdr:cNvPr id="18" name="Gruppieren 17">
            <a:extLst>
              <a:ext uri="{FF2B5EF4-FFF2-40B4-BE49-F238E27FC236}">
                <a16:creationId xmlns:a16="http://schemas.microsoft.com/office/drawing/2014/main" id="{00000000-0008-0000-0000-000012000000}"/>
              </a:ext>
            </a:extLst>
          </xdr:cNvPr>
          <xdr:cNvGrpSpPr/>
        </xdr:nvGrpSpPr>
        <xdr:grpSpPr>
          <a:xfrm>
            <a:off x="7210911" y="6634595"/>
            <a:ext cx="1991104" cy="2800349"/>
            <a:chOff x="6781182" y="238125"/>
            <a:chExt cx="1867518" cy="2781299"/>
          </a:xfrm>
        </xdr:grpSpPr>
        <xdr:pic>
          <xdr:nvPicPr>
            <xdr:cNvPr id="2067" name="Picture 14" descr="Drawn Wood Grain Texture by german-popsicle">
              <a:extLst>
                <a:ext uri="{FF2B5EF4-FFF2-40B4-BE49-F238E27FC236}">
                  <a16:creationId xmlns:a16="http://schemas.microsoft.com/office/drawing/2014/main" id="{00000000-0008-0000-0000-000013080000}"/>
                </a:ext>
              </a:extLst>
            </xdr:cNvPr>
            <xdr:cNvPicPr preferRelativeResize="0">
              <a:picLocks noChangeArrowheads="1"/>
            </xdr:cNvPicPr>
          </xdr:nvPicPr>
          <xdr:blipFill>
            <a:blip xmlns:r="http://schemas.openxmlformats.org/officeDocument/2006/relationships" r:embed="rId2" cstate="print"/>
            <a:srcRect l="58029" b="24683"/>
            <a:stretch>
              <a:fillRect/>
            </a:stretch>
          </xdr:blipFill>
          <xdr:spPr bwMode="auto">
            <a:xfrm>
              <a:off x="7361959" y="823479"/>
              <a:ext cx="734987" cy="1611341"/>
            </a:xfrm>
            <a:prstGeom prst="rect">
              <a:avLst/>
            </a:prstGeom>
            <a:noFill/>
            <a:ln w="15875">
              <a:solidFill>
                <a:schemeClr val="tx1"/>
              </a:solidFill>
              <a:miter lim="800000"/>
              <a:headEnd/>
              <a:tailEnd/>
            </a:ln>
          </xdr:spPr>
        </xdr:pic>
        <xdr:sp macro="" textlink="">
          <xdr:nvSpPr>
            <xdr:cNvPr id="13" name="Textfeld 12">
              <a:extLst>
                <a:ext uri="{FF2B5EF4-FFF2-40B4-BE49-F238E27FC236}">
                  <a16:creationId xmlns:a16="http://schemas.microsoft.com/office/drawing/2014/main" id="{00000000-0008-0000-0000-00000D000000}"/>
                </a:ext>
              </a:extLst>
            </xdr:cNvPr>
            <xdr:cNvSpPr txBox="1"/>
          </xdr:nvSpPr>
          <xdr:spPr>
            <a:xfrm>
              <a:off x="7299812" y="238125"/>
              <a:ext cx="863114" cy="659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100" b="1">
                  <a:solidFill>
                    <a:srgbClr val="0070C0"/>
                  </a:solidFill>
                </a:rPr>
                <a:t>LÄNGE</a:t>
              </a:r>
            </a:p>
            <a:p>
              <a:pPr algn="ctr"/>
              <a:r>
                <a:rPr lang="de-DE" sz="1100" b="1">
                  <a:solidFill>
                    <a:srgbClr val="C00000"/>
                  </a:solidFill>
                </a:rPr>
                <a:t>Kante</a:t>
              </a:r>
              <a:r>
                <a:rPr lang="de-DE" sz="1100" b="1" baseline="0">
                  <a:solidFill>
                    <a:srgbClr val="C00000"/>
                  </a:solidFill>
                </a:rPr>
                <a:t> Hinten</a:t>
              </a:r>
              <a:endParaRPr lang="de-DE" sz="1100" b="1">
                <a:solidFill>
                  <a:srgbClr val="C00000"/>
                </a:solidFill>
              </a:endParaRPr>
            </a:p>
          </xdr:txBody>
        </xdr:sp>
        <xdr:sp macro="" textlink="">
          <xdr:nvSpPr>
            <xdr:cNvPr id="14" name="Textfeld 13">
              <a:extLst>
                <a:ext uri="{FF2B5EF4-FFF2-40B4-BE49-F238E27FC236}">
                  <a16:creationId xmlns:a16="http://schemas.microsoft.com/office/drawing/2014/main" id="{00000000-0008-0000-0000-00000E000000}"/>
                </a:ext>
              </a:extLst>
            </xdr:cNvPr>
            <xdr:cNvSpPr txBox="1"/>
          </xdr:nvSpPr>
          <xdr:spPr>
            <a:xfrm>
              <a:off x="7320590" y="2382981"/>
              <a:ext cx="844064" cy="63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100" b="1">
                  <a:solidFill>
                    <a:srgbClr val="0070C0"/>
                  </a:solidFill>
                </a:rPr>
                <a:t>LÄNGE</a:t>
              </a:r>
            </a:p>
            <a:p>
              <a:pPr algn="ctr"/>
              <a:r>
                <a:rPr lang="de-DE" sz="1100" b="1">
                  <a:solidFill>
                    <a:srgbClr val="C00000"/>
                  </a:solidFill>
                </a:rPr>
                <a:t>Kante</a:t>
              </a:r>
              <a:r>
                <a:rPr lang="de-DE" sz="1100" b="1" baseline="0">
                  <a:solidFill>
                    <a:srgbClr val="C00000"/>
                  </a:solidFill>
                </a:rPr>
                <a:t> Vorne</a:t>
              </a:r>
              <a:endParaRPr lang="de-DE" sz="1100" b="1">
                <a:solidFill>
                  <a:srgbClr val="C00000"/>
                </a:solidFill>
              </a:endParaRPr>
            </a:p>
          </xdr:txBody>
        </xdr:sp>
        <xdr:sp macro="" textlink="">
          <xdr:nvSpPr>
            <xdr:cNvPr id="15" name="Textfeld 14">
              <a:extLst>
                <a:ext uri="{FF2B5EF4-FFF2-40B4-BE49-F238E27FC236}">
                  <a16:creationId xmlns:a16="http://schemas.microsoft.com/office/drawing/2014/main" id="{00000000-0008-0000-0000-00000F000000}"/>
                </a:ext>
              </a:extLst>
            </xdr:cNvPr>
            <xdr:cNvSpPr txBox="1"/>
          </xdr:nvSpPr>
          <xdr:spPr>
            <a:xfrm>
              <a:off x="6781182" y="1216268"/>
              <a:ext cx="629267" cy="671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100" b="1">
                  <a:solidFill>
                    <a:srgbClr val="0070C0"/>
                  </a:solidFill>
                </a:rPr>
                <a:t>BREITE</a:t>
              </a:r>
            </a:p>
            <a:p>
              <a:pPr algn="ctr"/>
              <a:r>
                <a:rPr lang="de-DE" sz="1100" b="1">
                  <a:solidFill>
                    <a:srgbClr val="C00000"/>
                  </a:solidFill>
                </a:rPr>
                <a:t>Kante</a:t>
              </a:r>
              <a:r>
                <a:rPr lang="de-DE" sz="1100" b="1" baseline="0">
                  <a:solidFill>
                    <a:srgbClr val="C00000"/>
                  </a:solidFill>
                </a:rPr>
                <a:t> Links</a:t>
              </a:r>
              <a:endParaRPr lang="de-DE" sz="1100" b="1">
                <a:solidFill>
                  <a:srgbClr val="C00000"/>
                </a:solidFill>
              </a:endParaRPr>
            </a:p>
          </xdr:txBody>
        </xdr:sp>
        <xdr:sp macro="" textlink="">
          <xdr:nvSpPr>
            <xdr:cNvPr id="16" name="Textfeld 15">
              <a:extLst>
                <a:ext uri="{FF2B5EF4-FFF2-40B4-BE49-F238E27FC236}">
                  <a16:creationId xmlns:a16="http://schemas.microsoft.com/office/drawing/2014/main" id="{00000000-0008-0000-0000-000010000000}"/>
                </a:ext>
              </a:extLst>
            </xdr:cNvPr>
            <xdr:cNvSpPr txBox="1"/>
          </xdr:nvSpPr>
          <xdr:spPr>
            <a:xfrm>
              <a:off x="8023912" y="1245708"/>
              <a:ext cx="624788" cy="671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100" b="1">
                  <a:solidFill>
                    <a:srgbClr val="0070C0"/>
                  </a:solidFill>
                </a:rPr>
                <a:t>BREITE</a:t>
              </a:r>
            </a:p>
            <a:p>
              <a:pPr algn="ctr"/>
              <a:r>
                <a:rPr lang="de-DE" sz="1100" b="1">
                  <a:solidFill>
                    <a:srgbClr val="C00000"/>
                  </a:solidFill>
                </a:rPr>
                <a:t>Kante</a:t>
              </a:r>
              <a:r>
                <a:rPr lang="de-DE" sz="1100" b="1" baseline="0">
                  <a:solidFill>
                    <a:srgbClr val="C00000"/>
                  </a:solidFill>
                </a:rPr>
                <a:t> Rechts</a:t>
              </a:r>
              <a:endParaRPr lang="de-DE" sz="1100" b="1">
                <a:solidFill>
                  <a:srgbClr val="C00000"/>
                </a:solidFill>
              </a:endParaRPr>
            </a:p>
          </xdr:txBody>
        </xdr:sp>
      </xdr:grpSp>
      <xdr:sp macro="" textlink="">
        <xdr:nvSpPr>
          <xdr:cNvPr id="22" name="Textfeld 21">
            <a:extLst>
              <a:ext uri="{FF2B5EF4-FFF2-40B4-BE49-F238E27FC236}">
                <a16:creationId xmlns:a16="http://schemas.microsoft.com/office/drawing/2014/main" id="{00000000-0008-0000-0000-000016000000}"/>
              </a:ext>
            </a:extLst>
          </xdr:cNvPr>
          <xdr:cNvSpPr txBox="1"/>
        </xdr:nvSpPr>
        <xdr:spPr>
          <a:xfrm>
            <a:off x="7576704" y="5879522"/>
            <a:ext cx="1307523" cy="79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de-DE" sz="1400" b="1"/>
              <a:t>BEISPIEL</a:t>
            </a:r>
            <a:r>
              <a:rPr lang="de-DE" sz="1400" b="1" baseline="0"/>
              <a:t> 2</a:t>
            </a:r>
          </a:p>
          <a:p>
            <a:pPr algn="ctr"/>
            <a:r>
              <a:rPr lang="de-DE" sz="1400" b="1" baseline="0"/>
              <a:t>Länge: 450mm</a:t>
            </a:r>
            <a:br>
              <a:rPr lang="de-DE" sz="1400" b="1" baseline="0"/>
            </a:br>
            <a:r>
              <a:rPr lang="de-DE" sz="1400" b="1" baseline="0"/>
              <a:t>Breite: 900mm</a:t>
            </a:r>
            <a:endParaRPr lang="de-DE" sz="1400" b="1"/>
          </a:p>
        </xdr:txBody>
      </xdr:sp>
    </xdr:grpSp>
    <xdr:clientData/>
  </xdr:twoCellAnchor>
  <xdr:twoCellAnchor editAs="oneCell">
    <xdr:from>
      <xdr:col>0</xdr:col>
      <xdr:colOff>58738</xdr:colOff>
      <xdr:row>0</xdr:row>
      <xdr:rowOff>57151</xdr:rowOff>
    </xdr:from>
    <xdr:to>
      <xdr:col>4</xdr:col>
      <xdr:colOff>762000</xdr:colOff>
      <xdr:row>5</xdr:row>
      <xdr:rowOff>2931</xdr:rowOff>
    </xdr:to>
    <xdr:pic>
      <xdr:nvPicPr>
        <xdr:cNvPr id="3" name="Grafik 2">
          <a:extLst>
            <a:ext uri="{FF2B5EF4-FFF2-40B4-BE49-F238E27FC236}">
              <a16:creationId xmlns:a16="http://schemas.microsoft.com/office/drawing/2014/main" id="{9532125C-A355-4F63-8015-EF6D2BD9EE0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738" y="57151"/>
          <a:ext cx="1636712" cy="75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981075</xdr:colOff>
      <xdr:row>4</xdr:row>
      <xdr:rowOff>123825</xdr:rowOff>
    </xdr:to>
    <xdr:pic>
      <xdr:nvPicPr>
        <xdr:cNvPr id="1100" name="Grafik 1" descr="Holz-Mayer_Final.eps">
          <a:extLst>
            <a:ext uri="{FF2B5EF4-FFF2-40B4-BE49-F238E27FC236}">
              <a16:creationId xmlns:a16="http://schemas.microsoft.com/office/drawing/2014/main" id="{00000000-0008-0000-0100-00004C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1857375"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8"/>
  <sheetViews>
    <sheetView showGridLines="0" tabSelected="1" view="pageLayout" topLeftCell="A7" zoomScaleNormal="110" workbookViewId="0">
      <selection activeCell="C24" sqref="C24"/>
    </sheetView>
  </sheetViews>
  <sheetFormatPr baseColWidth="10" defaultColWidth="11.42578125" defaultRowHeight="12.75" x14ac:dyDescent="0.2"/>
  <cols>
    <col min="1" max="1" width="4.140625" style="48" customWidth="1"/>
    <col min="2" max="2" width="4.85546875" style="48" hidden="1" customWidth="1"/>
    <col min="3" max="3" width="4.7109375" style="48" customWidth="1"/>
    <col min="4" max="4" width="4.28515625" style="48" customWidth="1"/>
    <col min="5" max="5" width="21.7109375" style="48" customWidth="1"/>
    <col min="6" max="6" width="4.28515625" style="48" customWidth="1"/>
    <col min="7" max="7" width="6.85546875" style="48" customWidth="1"/>
    <col min="8" max="8" width="6.28515625" style="48" customWidth="1"/>
    <col min="9" max="12" width="3.42578125" style="48" customWidth="1"/>
    <col min="13" max="13" width="17.7109375" style="48" customWidth="1"/>
    <col min="14" max="14" width="3" style="48" hidden="1" customWidth="1"/>
    <col min="15" max="15" width="15.5703125" style="48" customWidth="1"/>
    <col min="16" max="16" width="7.7109375" style="48" customWidth="1"/>
    <col min="17" max="17" width="6.85546875" style="48" customWidth="1"/>
    <col min="18" max="18" width="5.28515625" style="48" customWidth="1"/>
    <col min="19" max="19" width="7.85546875" style="48" customWidth="1"/>
    <col min="20" max="20" width="8.85546875" style="71" customWidth="1"/>
    <col min="21" max="31" width="11.42578125" style="71"/>
    <col min="32" max="33" width="11.42578125" style="70"/>
    <col min="34" max="16384" width="11.42578125" style="48"/>
  </cols>
  <sheetData>
    <row r="1" spans="1:19" ht="12.75" customHeight="1" x14ac:dyDescent="0.2">
      <c r="A1" s="47" t="s">
        <v>0</v>
      </c>
      <c r="B1" s="47"/>
      <c r="Q1" s="16"/>
      <c r="R1" s="16"/>
      <c r="S1" s="16"/>
    </row>
    <row r="2" spans="1:19" x14ac:dyDescent="0.2">
      <c r="G2" s="49" t="s">
        <v>14</v>
      </c>
      <c r="M2" s="50" t="s">
        <v>18</v>
      </c>
      <c r="N2" s="50"/>
      <c r="Q2" s="16"/>
      <c r="R2" s="16" t="s">
        <v>59</v>
      </c>
      <c r="S2" s="16" t="s">
        <v>59</v>
      </c>
    </row>
    <row r="3" spans="1:19" x14ac:dyDescent="0.2">
      <c r="G3" s="48" t="s">
        <v>90</v>
      </c>
      <c r="M3" s="51" t="s">
        <v>85</v>
      </c>
      <c r="N3" s="51"/>
      <c r="Q3" s="16"/>
      <c r="R3" s="17"/>
      <c r="S3" s="17"/>
    </row>
    <row r="4" spans="1:19" x14ac:dyDescent="0.2">
      <c r="G4" s="48" t="s">
        <v>91</v>
      </c>
      <c r="M4" s="51" t="s">
        <v>20</v>
      </c>
      <c r="N4" s="51"/>
      <c r="Q4" s="16"/>
      <c r="R4" s="17"/>
      <c r="S4" s="17"/>
    </row>
    <row r="5" spans="1:19" ht="12.75" customHeight="1" x14ac:dyDescent="0.2">
      <c r="G5" s="48" t="s">
        <v>23</v>
      </c>
      <c r="M5" s="51" t="s">
        <v>22</v>
      </c>
      <c r="N5" s="51"/>
      <c r="Q5" s="16"/>
      <c r="R5" s="17"/>
      <c r="S5" s="17"/>
    </row>
    <row r="6" spans="1:19" ht="21" x14ac:dyDescent="0.35">
      <c r="A6" s="69" t="s">
        <v>84</v>
      </c>
      <c r="G6" s="48" t="s">
        <v>17</v>
      </c>
      <c r="M6" s="51" t="s">
        <v>21</v>
      </c>
      <c r="N6" s="51"/>
      <c r="Q6" s="16"/>
      <c r="R6" s="17"/>
      <c r="S6" s="17"/>
    </row>
    <row r="7" spans="1:19" ht="13.5" thickBot="1" x14ac:dyDescent="0.25">
      <c r="A7" s="52" t="s">
        <v>89</v>
      </c>
      <c r="Q7" s="16"/>
      <c r="R7" s="17"/>
      <c r="S7" s="17"/>
    </row>
    <row r="8" spans="1:19" ht="15.75" customHeight="1" thickBot="1" x14ac:dyDescent="0.25">
      <c r="A8" s="52" t="s">
        <v>88</v>
      </c>
      <c r="C8" s="53"/>
      <c r="J8" s="83" t="s">
        <v>27</v>
      </c>
      <c r="K8" s="86">
        <v>1</v>
      </c>
      <c r="L8" s="87"/>
      <c r="M8" s="94"/>
      <c r="N8" s="95"/>
      <c r="O8" s="96"/>
      <c r="Q8" s="16"/>
      <c r="R8" s="17"/>
      <c r="S8" s="17"/>
    </row>
    <row r="9" spans="1:19" ht="14.45" customHeight="1" x14ac:dyDescent="0.2">
      <c r="A9" s="103" t="s">
        <v>4</v>
      </c>
      <c r="B9" s="104"/>
      <c r="C9" s="104"/>
      <c r="D9" s="104"/>
      <c r="E9" s="105"/>
      <c r="F9" s="105"/>
      <c r="G9" s="105"/>
      <c r="H9" s="106"/>
      <c r="J9" s="84"/>
      <c r="K9" s="88">
        <v>2</v>
      </c>
      <c r="L9" s="89"/>
      <c r="M9" s="77"/>
      <c r="N9" s="78"/>
      <c r="O9" s="79"/>
      <c r="Q9" s="16"/>
      <c r="R9" s="17"/>
      <c r="S9" s="17"/>
    </row>
    <row r="10" spans="1:19" ht="14.45" customHeight="1" x14ac:dyDescent="0.2">
      <c r="A10" s="97" t="s">
        <v>5</v>
      </c>
      <c r="B10" s="98"/>
      <c r="C10" s="98"/>
      <c r="D10" s="98"/>
      <c r="E10" s="99"/>
      <c r="F10" s="99"/>
      <c r="G10" s="99"/>
      <c r="H10" s="100"/>
      <c r="J10" s="84"/>
      <c r="K10" s="88">
        <v>3</v>
      </c>
      <c r="L10" s="89"/>
      <c r="M10" s="77"/>
      <c r="N10" s="78"/>
      <c r="O10" s="79"/>
      <c r="Q10" s="16"/>
      <c r="R10" s="17"/>
      <c r="S10" s="17"/>
    </row>
    <row r="11" spans="1:19" ht="14.45" customHeight="1" x14ac:dyDescent="0.2">
      <c r="A11" s="97" t="s">
        <v>24</v>
      </c>
      <c r="B11" s="98"/>
      <c r="C11" s="98"/>
      <c r="D11" s="98"/>
      <c r="E11" s="99"/>
      <c r="F11" s="99"/>
      <c r="G11" s="99"/>
      <c r="H11" s="100"/>
      <c r="J11" s="84"/>
      <c r="K11" s="88">
        <v>4</v>
      </c>
      <c r="L11" s="89"/>
      <c r="M11" s="77"/>
      <c r="N11" s="78"/>
      <c r="O11" s="79"/>
      <c r="Q11" s="16"/>
      <c r="R11" s="17"/>
      <c r="S11" s="17"/>
    </row>
    <row r="12" spans="1:19" ht="14.45" customHeight="1" x14ac:dyDescent="0.2">
      <c r="A12" s="97" t="s">
        <v>6</v>
      </c>
      <c r="B12" s="98"/>
      <c r="C12" s="98"/>
      <c r="D12" s="98"/>
      <c r="E12" s="99"/>
      <c r="F12" s="99"/>
      <c r="G12" s="99"/>
      <c r="H12" s="100"/>
      <c r="J12" s="84"/>
      <c r="K12" s="88">
        <v>5</v>
      </c>
      <c r="L12" s="89"/>
      <c r="M12" s="77"/>
      <c r="N12" s="78"/>
      <c r="O12" s="79"/>
      <c r="Q12" s="16"/>
      <c r="R12" s="17"/>
      <c r="S12" s="17"/>
    </row>
    <row r="13" spans="1:19" ht="14.45" customHeight="1" thickBot="1" x14ac:dyDescent="0.25">
      <c r="A13" s="97" t="s">
        <v>7</v>
      </c>
      <c r="B13" s="98"/>
      <c r="C13" s="98"/>
      <c r="D13" s="98"/>
      <c r="E13" s="101"/>
      <c r="F13" s="101"/>
      <c r="G13" s="101"/>
      <c r="H13" s="102"/>
      <c r="J13" s="85"/>
      <c r="K13" s="92">
        <v>6</v>
      </c>
      <c r="L13" s="93"/>
      <c r="M13" s="80"/>
      <c r="N13" s="81"/>
      <c r="O13" s="82"/>
      <c r="Q13" s="16"/>
      <c r="R13" s="17"/>
      <c r="S13" s="17"/>
    </row>
    <row r="14" spans="1:19" ht="14.45" customHeight="1" thickBot="1" x14ac:dyDescent="0.25">
      <c r="A14" s="97" t="s">
        <v>60</v>
      </c>
      <c r="B14" s="98"/>
      <c r="C14" s="98"/>
      <c r="D14" s="98"/>
      <c r="E14" s="99" t="s">
        <v>63</v>
      </c>
      <c r="F14" s="99"/>
      <c r="G14" s="99"/>
      <c r="H14" s="100"/>
      <c r="Q14" s="16"/>
      <c r="R14" s="17"/>
      <c r="S14" s="17"/>
    </row>
    <row r="15" spans="1:19" ht="14.45" customHeight="1" x14ac:dyDescent="0.2">
      <c r="A15" s="97" t="s">
        <v>61</v>
      </c>
      <c r="B15" s="98"/>
      <c r="C15" s="98"/>
      <c r="D15" s="98"/>
      <c r="E15" s="99" t="s">
        <v>64</v>
      </c>
      <c r="F15" s="99"/>
      <c r="G15" s="99"/>
      <c r="H15" s="100"/>
      <c r="J15" s="83" t="s">
        <v>58</v>
      </c>
      <c r="K15" s="86" t="str">
        <f>IF(SUM(Z$24:Z$124)=0,"1",CONCATENATE("1 (",ROUNDUP(SUM(Z$24:Z$124)/1000*1.15,0),"m)"))</f>
        <v>1</v>
      </c>
      <c r="L15" s="87"/>
      <c r="M15" s="94"/>
      <c r="N15" s="95"/>
      <c r="O15" s="96"/>
      <c r="Q15" s="16"/>
      <c r="R15" s="17"/>
      <c r="S15" s="17"/>
    </row>
    <row r="16" spans="1:19" ht="14.45" customHeight="1" x14ac:dyDescent="0.2">
      <c r="A16" s="97" t="s">
        <v>26</v>
      </c>
      <c r="B16" s="98"/>
      <c r="C16" s="98"/>
      <c r="D16" s="98"/>
      <c r="E16" s="77"/>
      <c r="F16" s="78"/>
      <c r="G16" s="78"/>
      <c r="H16" s="79"/>
      <c r="J16" s="84"/>
      <c r="K16" s="88" t="str">
        <f>IF(SUM(AA$24:AA$124)=0,"2",CONCATENATE("2 (",ROUNDUP(SUM(AA$24:AA$124)/1000*1.15,0),"m)"))</f>
        <v>2</v>
      </c>
      <c r="L16" s="89"/>
      <c r="M16" s="77"/>
      <c r="N16" s="78"/>
      <c r="O16" s="79"/>
      <c r="Q16" s="16"/>
      <c r="R16" s="16"/>
      <c r="S16" s="16"/>
    </row>
    <row r="17" spans="1:31" ht="14.45" customHeight="1" x14ac:dyDescent="0.2">
      <c r="A17" s="97" t="s">
        <v>1</v>
      </c>
      <c r="B17" s="98"/>
      <c r="C17" s="98"/>
      <c r="D17" s="98"/>
      <c r="E17" s="99"/>
      <c r="F17" s="99"/>
      <c r="G17" s="99"/>
      <c r="H17" s="100"/>
      <c r="J17" s="84"/>
      <c r="K17" s="88" t="str">
        <f>IF(SUM(AB$24:AB$124)=0,"3",CONCATENATE("3 (",ROUNDUP(SUM(AB$24:AB$124)/1000*1.15,0),"m)"))</f>
        <v>3</v>
      </c>
      <c r="L17" s="89"/>
      <c r="M17" s="77"/>
      <c r="N17" s="78"/>
      <c r="O17" s="79"/>
      <c r="Q17" s="16"/>
      <c r="R17" s="16"/>
      <c r="S17" s="16"/>
    </row>
    <row r="18" spans="1:31" ht="14.45" customHeight="1" x14ac:dyDescent="0.2">
      <c r="A18" s="107" t="s">
        <v>62</v>
      </c>
      <c r="B18" s="108"/>
      <c r="C18" s="108"/>
      <c r="D18" s="108"/>
      <c r="E18" s="111"/>
      <c r="F18" s="111"/>
      <c r="G18" s="111"/>
      <c r="H18" s="112"/>
      <c r="I18" s="54"/>
      <c r="J18" s="84"/>
      <c r="K18" s="88" t="str">
        <f>IF(SUM(AC$24:AC$124)=0,"4",CONCATENATE("4 (",ROUNDUP(SUM(AC$24:AC$124)/1000*1.15,0),"m)"))</f>
        <v>4</v>
      </c>
      <c r="L18" s="89"/>
      <c r="M18" s="77"/>
      <c r="N18" s="78"/>
      <c r="O18" s="79"/>
      <c r="Q18" s="16"/>
      <c r="R18" s="16"/>
      <c r="S18" s="16"/>
      <c r="T18" s="73"/>
    </row>
    <row r="19" spans="1:31" ht="14.45" customHeight="1" x14ac:dyDescent="0.2">
      <c r="A19" s="107"/>
      <c r="B19" s="108"/>
      <c r="C19" s="108"/>
      <c r="D19" s="108"/>
      <c r="E19" s="111"/>
      <c r="F19" s="111"/>
      <c r="G19" s="111"/>
      <c r="H19" s="112"/>
      <c r="I19" s="54"/>
      <c r="J19" s="84"/>
      <c r="K19" s="90" t="str">
        <f>IF(SUM(AD$24:AD$124)=0,"5",CONCATENATE("5 (",ROUNDUP(SUM(AD$24:AD$124)/1000*1.15,0),"m)"))</f>
        <v>5</v>
      </c>
      <c r="L19" s="91"/>
      <c r="M19" s="77"/>
      <c r="N19" s="78"/>
      <c r="O19" s="79"/>
      <c r="Q19" s="16"/>
      <c r="R19" s="16"/>
      <c r="S19" s="16"/>
    </row>
    <row r="20" spans="1:31" ht="14.45" customHeight="1" thickBot="1" x14ac:dyDescent="0.25">
      <c r="A20" s="109"/>
      <c r="B20" s="110"/>
      <c r="C20" s="110"/>
      <c r="D20" s="110"/>
      <c r="E20" s="113"/>
      <c r="F20" s="113"/>
      <c r="G20" s="113"/>
      <c r="H20" s="114"/>
      <c r="I20" s="54"/>
      <c r="J20" s="85"/>
      <c r="K20" s="92" t="str">
        <f>IF(SUM(AE$24:AE$124)=0,"6",CONCATENATE("6 (",ROUNDUP(SUM(AE$24:AE$124)/1000*1.15,0),"m)"))</f>
        <v>6</v>
      </c>
      <c r="L20" s="93"/>
      <c r="M20" s="80"/>
      <c r="N20" s="81"/>
      <c r="O20" s="82"/>
      <c r="Q20" s="16"/>
      <c r="R20" s="16"/>
      <c r="S20" s="16"/>
    </row>
    <row r="21" spans="1:31" ht="15.75" thickBot="1" x14ac:dyDescent="0.3">
      <c r="A21" s="55"/>
      <c r="B21" s="56"/>
      <c r="C21" s="56"/>
      <c r="D21" s="56"/>
      <c r="E21" s="57"/>
      <c r="F21" s="57"/>
      <c r="G21" s="57"/>
      <c r="H21" s="57"/>
      <c r="I21" s="54"/>
      <c r="J21" s="52"/>
      <c r="Q21" s="16"/>
      <c r="R21" s="16"/>
      <c r="S21" s="16"/>
    </row>
    <row r="22" spans="1:31" ht="12.75" customHeight="1" x14ac:dyDescent="0.2">
      <c r="A22" s="115" t="s">
        <v>3</v>
      </c>
      <c r="B22" s="58"/>
      <c r="C22" s="117" t="s">
        <v>57</v>
      </c>
      <c r="D22" s="117"/>
      <c r="E22" s="117"/>
      <c r="F22" s="117" t="s">
        <v>8</v>
      </c>
      <c r="G22" s="119" t="s">
        <v>86</v>
      </c>
      <c r="H22" s="119" t="s">
        <v>87</v>
      </c>
      <c r="I22" s="123" t="s">
        <v>12</v>
      </c>
      <c r="J22" s="124"/>
      <c r="K22" s="124"/>
      <c r="L22" s="125"/>
      <c r="M22" s="117" t="s">
        <v>13</v>
      </c>
      <c r="N22" s="126"/>
      <c r="O22" s="121" t="s">
        <v>55</v>
      </c>
      <c r="P22" s="59"/>
      <c r="Q22" s="16"/>
      <c r="R22" s="16"/>
      <c r="S22" s="16"/>
    </row>
    <row r="23" spans="1:31" ht="30" thickBot="1" x14ac:dyDescent="0.25">
      <c r="A23" s="116"/>
      <c r="B23" s="60"/>
      <c r="C23" s="118"/>
      <c r="D23" s="118"/>
      <c r="E23" s="118"/>
      <c r="F23" s="118"/>
      <c r="G23" s="118"/>
      <c r="H23" s="118"/>
      <c r="I23" s="61" t="s">
        <v>2</v>
      </c>
      <c r="J23" s="61" t="s">
        <v>9</v>
      </c>
      <c r="K23" s="61" t="s">
        <v>10</v>
      </c>
      <c r="L23" s="61" t="s">
        <v>11</v>
      </c>
      <c r="M23" s="118"/>
      <c r="N23" s="127"/>
      <c r="O23" s="122"/>
      <c r="P23" s="59"/>
      <c r="Q23" s="16"/>
      <c r="R23" s="16"/>
      <c r="S23" s="16"/>
    </row>
    <row r="24" spans="1:31" x14ac:dyDescent="0.2">
      <c r="A24" s="62">
        <v>1</v>
      </c>
      <c r="B24" s="15" t="str">
        <f>IF(ISBLANK(C24),"",A24)</f>
        <v/>
      </c>
      <c r="C24" s="23"/>
      <c r="D24" s="120" t="str">
        <f>IF(ISBLANK(C24),IF(ISBLANK(H24),"","Bitte Materialnummer 1-6 eintragen"),IF(VLOOKUP(C24,$K$8:$O$13,3,FALSE)=0,"Bitte Material oben eintragen",VLOOKUP(C24,$K$8:$O$13,3,FALSE)))</f>
        <v/>
      </c>
      <c r="E24" s="120"/>
      <c r="F24" s="23"/>
      <c r="G24" s="23"/>
      <c r="H24" s="23"/>
      <c r="I24" s="26"/>
      <c r="J24" s="26"/>
      <c r="K24" s="26"/>
      <c r="L24" s="26"/>
      <c r="M24" s="23"/>
      <c r="N24" s="68" t="str">
        <f>IF(ISBLANK($M$24),"",VLOOKUP($M$24,Bearbeitungen!$A$1:$C$100,3,FALSE))</f>
        <v/>
      </c>
      <c r="O24" s="28"/>
      <c r="Q24" s="16"/>
      <c r="R24" s="16"/>
      <c r="S24" s="16"/>
      <c r="T24" s="71">
        <f>IF(C24=1,F24*G24*H24/1000000,0)</f>
        <v>0</v>
      </c>
      <c r="U24" s="71">
        <f>IF(C24=2,F24*G24*H24/1000000,0)</f>
        <v>0</v>
      </c>
      <c r="V24" s="71">
        <f>IF(C24=3,F24*G24*H24/1000000,0)</f>
        <v>0</v>
      </c>
      <c r="W24" s="71">
        <f>IF(C24=4,F24*G24*H24/1000000,0)</f>
        <v>0</v>
      </c>
      <c r="X24" s="71">
        <f>IF(C24=5,F24*G24*H24/1000000,0)</f>
        <v>0</v>
      </c>
      <c r="Y24" s="71">
        <f>IF(C24=6,F24*G24*H24/1000000,0)</f>
        <v>0</v>
      </c>
      <c r="Z24" s="71">
        <f t="shared" ref="Z24:Z55" si="0">((IF($I24=1,$G24,0))+(IF($J24=1,$G24,0))+(IF($K24=1,$H24,0))+(IF($L24=1,$H24,0)))*F24</f>
        <v>0</v>
      </c>
      <c r="AA24" s="71">
        <f t="shared" ref="AA24:AA55" si="1">((IF($I24=2,$G24,0))+(IF($J24=2,$G24,0))+(IF($K24=2,$H24,0))+(IF($L24=2,$H24,0)))*F24</f>
        <v>0</v>
      </c>
      <c r="AB24" s="71">
        <f t="shared" ref="AB24:AB55" si="2">((IF($I24=3,$G24,0))+(IF($J24=3,$G24,0))+(IF($K24=3,$H24,0))+(IF($L24=3,$H24,0)))*F24</f>
        <v>0</v>
      </c>
      <c r="AC24" s="71">
        <f t="shared" ref="AC24:AC55" si="3">((IF($I24=4,$G24,0))+(IF($J24=4,$G24,0))+(IF($K24=4,$H24,0))+(IF($L24=4,$H24,0)))*F24</f>
        <v>0</v>
      </c>
      <c r="AD24" s="71">
        <f t="shared" ref="AD24:AD55" si="4">((IF($I24=5,$G24,0))+(IF($J24=5,$G24,0))+(IF($K24=5,$H24,0))+(IF($L24=5,$H24,0)))*F24</f>
        <v>0</v>
      </c>
      <c r="AE24" s="71">
        <f>((IF($I24=6,$G24,0))+(IF($J24=6,$G24,0))+(IF($K24=6,$H24,0))+(IF($L24=6,$H24,0)))*F24</f>
        <v>0</v>
      </c>
    </row>
    <row r="25" spans="1:31" x14ac:dyDescent="0.2">
      <c r="A25" s="63">
        <v>2</v>
      </c>
      <c r="B25" s="19" t="str">
        <f t="shared" ref="B25:B88" si="5">IF(ISBLANK(C25),"",A25)</f>
        <v/>
      </c>
      <c r="C25" s="23"/>
      <c r="D25" s="120" t="str">
        <f t="shared" ref="D25:D88" si="6">IF(ISBLANK(C25),IF(ISBLANK(H25),"","Bitte Materialnummer 1-6 eintragen"),IF(VLOOKUP(C25,$K$8:$O$13,3,FALSE)=0,"Bitte Material oben eintragen",VLOOKUP(C25,$K$8:$O$13,3,FALSE)))</f>
        <v/>
      </c>
      <c r="E25" s="120"/>
      <c r="F25" s="43"/>
      <c r="G25" s="43"/>
      <c r="H25" s="43"/>
      <c r="I25" s="27"/>
      <c r="J25" s="27"/>
      <c r="K25" s="27"/>
      <c r="L25" s="27"/>
      <c r="M25" s="43"/>
      <c r="N25" s="68" t="str">
        <f>IF(ISBLANK($M$25),"",VLOOKUP($M$25,Bearbeitungen!$A$1:$C$100,3,FALSE))</f>
        <v/>
      </c>
      <c r="O25" s="44"/>
      <c r="Q25" s="16"/>
      <c r="R25" s="16"/>
      <c r="S25" s="16"/>
      <c r="T25" s="71">
        <f t="shared" ref="T25:T88" si="7">IF(C25=1,F25*G25*H25/1000000,0)</f>
        <v>0</v>
      </c>
      <c r="U25" s="71">
        <f t="shared" ref="U25:U88" si="8">IF(C25=2,F25*G25*H25/1000000,0)</f>
        <v>0</v>
      </c>
      <c r="V25" s="71">
        <f t="shared" ref="V25:V88" si="9">IF(C25=3,F25*G25*H25/1000000,0)</f>
        <v>0</v>
      </c>
      <c r="W25" s="71">
        <f t="shared" ref="W25:W88" si="10">IF(C25=4,F25*G25*H25/1000000,0)</f>
        <v>0</v>
      </c>
      <c r="X25" s="71">
        <f t="shared" ref="X25:X88" si="11">IF(C25=5,F25*G25*H25/1000000,0)</f>
        <v>0</v>
      </c>
      <c r="Y25" s="71">
        <f t="shared" ref="Y25:Y88" si="12">IF(C25=6,F25*G25*H25/1000000,0)</f>
        <v>0</v>
      </c>
      <c r="Z25" s="71">
        <f t="shared" si="0"/>
        <v>0</v>
      </c>
      <c r="AA25" s="71">
        <f t="shared" si="1"/>
        <v>0</v>
      </c>
      <c r="AB25" s="71">
        <f t="shared" si="2"/>
        <v>0</v>
      </c>
      <c r="AC25" s="71">
        <f t="shared" si="3"/>
        <v>0</v>
      </c>
      <c r="AD25" s="71">
        <f t="shared" si="4"/>
        <v>0</v>
      </c>
      <c r="AE25" s="71">
        <f t="shared" ref="AE25:AE88" si="13">((IF($I25=6,$G25,0))+(IF($J25=6,$G25,0))+(IF($K25=6,$H25,0))+(IF($L25=6,$H25,0)))*F25</f>
        <v>0</v>
      </c>
    </row>
    <row r="26" spans="1:31" x14ac:dyDescent="0.2">
      <c r="A26" s="63">
        <v>3</v>
      </c>
      <c r="B26" s="19" t="str">
        <f t="shared" si="5"/>
        <v/>
      </c>
      <c r="C26" s="23"/>
      <c r="D26" s="120" t="str">
        <f t="shared" si="6"/>
        <v/>
      </c>
      <c r="E26" s="120"/>
      <c r="F26" s="43"/>
      <c r="G26" s="43"/>
      <c r="H26" s="43"/>
      <c r="I26" s="27"/>
      <c r="J26" s="27"/>
      <c r="K26" s="27"/>
      <c r="L26" s="27"/>
      <c r="M26" s="43"/>
      <c r="N26" s="68" t="str">
        <f>IF(ISBLANK($M$26),"",VLOOKUP($M$26,Bearbeitungen!$A$1:$C$100,3,FALSE))</f>
        <v/>
      </c>
      <c r="O26" s="44"/>
      <c r="Q26" s="16"/>
      <c r="R26" s="16"/>
      <c r="S26" s="16"/>
      <c r="T26" s="71">
        <f t="shared" si="7"/>
        <v>0</v>
      </c>
      <c r="U26" s="71">
        <f t="shared" si="8"/>
        <v>0</v>
      </c>
      <c r="V26" s="71">
        <f t="shared" si="9"/>
        <v>0</v>
      </c>
      <c r="W26" s="71">
        <f t="shared" si="10"/>
        <v>0</v>
      </c>
      <c r="X26" s="71">
        <f t="shared" si="11"/>
        <v>0</v>
      </c>
      <c r="Y26" s="71">
        <f t="shared" si="12"/>
        <v>0</v>
      </c>
      <c r="Z26" s="71">
        <f t="shared" si="0"/>
        <v>0</v>
      </c>
      <c r="AA26" s="71">
        <f t="shared" si="1"/>
        <v>0</v>
      </c>
      <c r="AB26" s="71">
        <f t="shared" si="2"/>
        <v>0</v>
      </c>
      <c r="AC26" s="71">
        <f t="shared" si="3"/>
        <v>0</v>
      </c>
      <c r="AD26" s="71">
        <f t="shared" si="4"/>
        <v>0</v>
      </c>
      <c r="AE26" s="71">
        <f t="shared" si="13"/>
        <v>0</v>
      </c>
    </row>
    <row r="27" spans="1:31" x14ac:dyDescent="0.2">
      <c r="A27" s="63">
        <v>4</v>
      </c>
      <c r="B27" s="19" t="str">
        <f t="shared" si="5"/>
        <v/>
      </c>
      <c r="C27" s="23"/>
      <c r="D27" s="120" t="str">
        <f t="shared" si="6"/>
        <v/>
      </c>
      <c r="E27" s="120"/>
      <c r="F27" s="43"/>
      <c r="G27" s="43"/>
      <c r="H27" s="43"/>
      <c r="I27" s="27"/>
      <c r="J27" s="27"/>
      <c r="K27" s="27"/>
      <c r="L27" s="27"/>
      <c r="M27" s="43"/>
      <c r="N27" s="68" t="str">
        <f>IF(ISBLANK($M$27),"",VLOOKUP($M$27,Bearbeitungen!$A$1:$C$100,3,FALSE))</f>
        <v/>
      </c>
      <c r="O27" s="44"/>
      <c r="Q27" s="16"/>
      <c r="R27" s="16"/>
      <c r="S27" s="16"/>
      <c r="T27" s="71">
        <f t="shared" si="7"/>
        <v>0</v>
      </c>
      <c r="U27" s="71">
        <f t="shared" si="8"/>
        <v>0</v>
      </c>
      <c r="V27" s="71">
        <f t="shared" si="9"/>
        <v>0</v>
      </c>
      <c r="W27" s="71">
        <f t="shared" si="10"/>
        <v>0</v>
      </c>
      <c r="X27" s="71">
        <f t="shared" si="11"/>
        <v>0</v>
      </c>
      <c r="Y27" s="71">
        <f t="shared" si="12"/>
        <v>0</v>
      </c>
      <c r="Z27" s="71">
        <f t="shared" si="0"/>
        <v>0</v>
      </c>
      <c r="AA27" s="71">
        <f t="shared" si="1"/>
        <v>0</v>
      </c>
      <c r="AB27" s="71">
        <f t="shared" si="2"/>
        <v>0</v>
      </c>
      <c r="AC27" s="71">
        <f t="shared" si="3"/>
        <v>0</v>
      </c>
      <c r="AD27" s="71">
        <f t="shared" si="4"/>
        <v>0</v>
      </c>
      <c r="AE27" s="71">
        <f t="shared" si="13"/>
        <v>0</v>
      </c>
    </row>
    <row r="28" spans="1:31" x14ac:dyDescent="0.2">
      <c r="A28" s="63">
        <v>5</v>
      </c>
      <c r="B28" s="19" t="str">
        <f t="shared" si="5"/>
        <v/>
      </c>
      <c r="C28" s="23"/>
      <c r="D28" s="120" t="str">
        <f t="shared" si="6"/>
        <v/>
      </c>
      <c r="E28" s="120"/>
      <c r="F28" s="43"/>
      <c r="G28" s="43"/>
      <c r="H28" s="43"/>
      <c r="I28" s="27"/>
      <c r="J28" s="27"/>
      <c r="K28" s="27"/>
      <c r="L28" s="27"/>
      <c r="M28" s="43"/>
      <c r="N28" s="68" t="str">
        <f>IF(ISBLANK($M$28),"",VLOOKUP($M$28,Bearbeitungen!$A$1:$C$100,3,FALSE))</f>
        <v/>
      </c>
      <c r="O28" s="44"/>
      <c r="Q28" s="16"/>
      <c r="R28" s="16"/>
      <c r="S28" s="16"/>
      <c r="T28" s="71">
        <f t="shared" si="7"/>
        <v>0</v>
      </c>
      <c r="U28" s="71">
        <f t="shared" si="8"/>
        <v>0</v>
      </c>
      <c r="V28" s="71">
        <f t="shared" si="9"/>
        <v>0</v>
      </c>
      <c r="W28" s="71">
        <f t="shared" si="10"/>
        <v>0</v>
      </c>
      <c r="X28" s="71">
        <f t="shared" si="11"/>
        <v>0</v>
      </c>
      <c r="Y28" s="71">
        <f t="shared" si="12"/>
        <v>0</v>
      </c>
      <c r="Z28" s="71">
        <f t="shared" si="0"/>
        <v>0</v>
      </c>
      <c r="AA28" s="71">
        <f t="shared" si="1"/>
        <v>0</v>
      </c>
      <c r="AB28" s="71">
        <f t="shared" si="2"/>
        <v>0</v>
      </c>
      <c r="AC28" s="71">
        <f t="shared" si="3"/>
        <v>0</v>
      </c>
      <c r="AD28" s="71">
        <f t="shared" si="4"/>
        <v>0</v>
      </c>
      <c r="AE28" s="71">
        <f t="shared" si="13"/>
        <v>0</v>
      </c>
    </row>
    <row r="29" spans="1:31" x14ac:dyDescent="0.2">
      <c r="A29" s="63">
        <v>6</v>
      </c>
      <c r="B29" s="19" t="str">
        <f t="shared" si="5"/>
        <v/>
      </c>
      <c r="C29" s="23"/>
      <c r="D29" s="120" t="str">
        <f t="shared" si="6"/>
        <v/>
      </c>
      <c r="E29" s="120"/>
      <c r="F29" s="43"/>
      <c r="G29" s="43"/>
      <c r="H29" s="43"/>
      <c r="I29" s="27"/>
      <c r="J29" s="27"/>
      <c r="K29" s="27"/>
      <c r="L29" s="27"/>
      <c r="M29" s="43"/>
      <c r="N29" s="68" t="str">
        <f>IF(ISBLANK($M$29),"",VLOOKUP($M$29,Bearbeitungen!$A$1:$C$100,3,FALSE))</f>
        <v/>
      </c>
      <c r="O29" s="44"/>
      <c r="Q29" s="16"/>
      <c r="R29" s="16"/>
      <c r="S29" s="16"/>
      <c r="T29" s="71">
        <f t="shared" si="7"/>
        <v>0</v>
      </c>
      <c r="U29" s="71">
        <f t="shared" si="8"/>
        <v>0</v>
      </c>
      <c r="V29" s="71">
        <f t="shared" si="9"/>
        <v>0</v>
      </c>
      <c r="W29" s="71">
        <f t="shared" si="10"/>
        <v>0</v>
      </c>
      <c r="X29" s="71">
        <f t="shared" si="11"/>
        <v>0</v>
      </c>
      <c r="Y29" s="71">
        <f t="shared" si="12"/>
        <v>0</v>
      </c>
      <c r="Z29" s="71">
        <f t="shared" si="0"/>
        <v>0</v>
      </c>
      <c r="AA29" s="71">
        <f t="shared" si="1"/>
        <v>0</v>
      </c>
      <c r="AB29" s="71">
        <f t="shared" si="2"/>
        <v>0</v>
      </c>
      <c r="AC29" s="71">
        <f t="shared" si="3"/>
        <v>0</v>
      </c>
      <c r="AD29" s="71">
        <f t="shared" si="4"/>
        <v>0</v>
      </c>
      <c r="AE29" s="71">
        <f t="shared" si="13"/>
        <v>0</v>
      </c>
    </row>
    <row r="30" spans="1:31" x14ac:dyDescent="0.2">
      <c r="A30" s="63">
        <v>7</v>
      </c>
      <c r="B30" s="19" t="str">
        <f t="shared" si="5"/>
        <v/>
      </c>
      <c r="C30" s="23"/>
      <c r="D30" s="120" t="str">
        <f t="shared" si="6"/>
        <v/>
      </c>
      <c r="E30" s="120"/>
      <c r="F30" s="43"/>
      <c r="G30" s="43"/>
      <c r="H30" s="43"/>
      <c r="I30" s="27"/>
      <c r="J30" s="27"/>
      <c r="K30" s="27"/>
      <c r="L30" s="27"/>
      <c r="M30" s="43"/>
      <c r="N30" s="68" t="str">
        <f>IF(ISBLANK($M$30),"",VLOOKUP($M$30,Bearbeitungen!$A$1:$C$100,3,FALSE))</f>
        <v/>
      </c>
      <c r="O30" s="44"/>
      <c r="Q30" s="16"/>
      <c r="R30" s="16"/>
      <c r="S30" s="16"/>
      <c r="T30" s="71">
        <f t="shared" si="7"/>
        <v>0</v>
      </c>
      <c r="U30" s="71">
        <f t="shared" si="8"/>
        <v>0</v>
      </c>
      <c r="V30" s="71">
        <f t="shared" si="9"/>
        <v>0</v>
      </c>
      <c r="W30" s="71">
        <f t="shared" si="10"/>
        <v>0</v>
      </c>
      <c r="X30" s="71">
        <f t="shared" si="11"/>
        <v>0</v>
      </c>
      <c r="Y30" s="71">
        <f t="shared" si="12"/>
        <v>0</v>
      </c>
      <c r="Z30" s="71">
        <f t="shared" si="0"/>
        <v>0</v>
      </c>
      <c r="AA30" s="71">
        <f t="shared" si="1"/>
        <v>0</v>
      </c>
      <c r="AB30" s="71">
        <f t="shared" si="2"/>
        <v>0</v>
      </c>
      <c r="AC30" s="71">
        <f t="shared" si="3"/>
        <v>0</v>
      </c>
      <c r="AD30" s="71">
        <f t="shared" si="4"/>
        <v>0</v>
      </c>
      <c r="AE30" s="71">
        <f t="shared" si="13"/>
        <v>0</v>
      </c>
    </row>
    <row r="31" spans="1:31" x14ac:dyDescent="0.2">
      <c r="A31" s="63">
        <v>8</v>
      </c>
      <c r="B31" s="19" t="str">
        <f t="shared" si="5"/>
        <v/>
      </c>
      <c r="C31" s="23"/>
      <c r="D31" s="120" t="str">
        <f t="shared" si="6"/>
        <v/>
      </c>
      <c r="E31" s="120"/>
      <c r="F31" s="43"/>
      <c r="G31" s="43"/>
      <c r="H31" s="43"/>
      <c r="I31" s="27"/>
      <c r="J31" s="27"/>
      <c r="K31" s="27"/>
      <c r="L31" s="27"/>
      <c r="M31" s="43"/>
      <c r="N31" s="68" t="str">
        <f>IF(ISBLANK($M$31),"",VLOOKUP($M$31,Bearbeitungen!$A$1:$C$100,3,FALSE))</f>
        <v/>
      </c>
      <c r="O31" s="44"/>
      <c r="Q31" s="16"/>
      <c r="R31" s="16"/>
      <c r="S31" s="16"/>
      <c r="T31" s="71">
        <f t="shared" si="7"/>
        <v>0</v>
      </c>
      <c r="U31" s="71">
        <f t="shared" si="8"/>
        <v>0</v>
      </c>
      <c r="V31" s="71">
        <f t="shared" si="9"/>
        <v>0</v>
      </c>
      <c r="W31" s="71">
        <f t="shared" si="10"/>
        <v>0</v>
      </c>
      <c r="X31" s="71">
        <f t="shared" si="11"/>
        <v>0</v>
      </c>
      <c r="Y31" s="71">
        <f t="shared" si="12"/>
        <v>0</v>
      </c>
      <c r="Z31" s="71">
        <f t="shared" si="0"/>
        <v>0</v>
      </c>
      <c r="AA31" s="71">
        <f t="shared" si="1"/>
        <v>0</v>
      </c>
      <c r="AB31" s="71">
        <f t="shared" si="2"/>
        <v>0</v>
      </c>
      <c r="AC31" s="71">
        <f t="shared" si="3"/>
        <v>0</v>
      </c>
      <c r="AD31" s="71">
        <f t="shared" si="4"/>
        <v>0</v>
      </c>
      <c r="AE31" s="71">
        <f t="shared" si="13"/>
        <v>0</v>
      </c>
    </row>
    <row r="32" spans="1:31" x14ac:dyDescent="0.2">
      <c r="A32" s="63">
        <v>9</v>
      </c>
      <c r="B32" s="19" t="str">
        <f t="shared" si="5"/>
        <v/>
      </c>
      <c r="C32" s="23"/>
      <c r="D32" s="120" t="str">
        <f t="shared" si="6"/>
        <v/>
      </c>
      <c r="E32" s="120"/>
      <c r="F32" s="43"/>
      <c r="G32" s="43"/>
      <c r="H32" s="43"/>
      <c r="I32" s="27"/>
      <c r="J32" s="27"/>
      <c r="K32" s="27"/>
      <c r="L32" s="27"/>
      <c r="M32" s="43"/>
      <c r="N32" s="68" t="str">
        <f>IF(ISBLANK($M$32),"",VLOOKUP($M$32,Bearbeitungen!$A$1:$C$100,3,FALSE))</f>
        <v/>
      </c>
      <c r="O32" s="44"/>
      <c r="Q32" s="16"/>
      <c r="R32" s="16"/>
      <c r="S32" s="16"/>
      <c r="T32" s="71">
        <f t="shared" si="7"/>
        <v>0</v>
      </c>
      <c r="U32" s="71">
        <f t="shared" si="8"/>
        <v>0</v>
      </c>
      <c r="V32" s="71">
        <f t="shared" si="9"/>
        <v>0</v>
      </c>
      <c r="W32" s="71">
        <f t="shared" si="10"/>
        <v>0</v>
      </c>
      <c r="X32" s="71">
        <f t="shared" si="11"/>
        <v>0</v>
      </c>
      <c r="Y32" s="71">
        <f t="shared" si="12"/>
        <v>0</v>
      </c>
      <c r="Z32" s="71">
        <f t="shared" si="0"/>
        <v>0</v>
      </c>
      <c r="AA32" s="71">
        <f t="shared" si="1"/>
        <v>0</v>
      </c>
      <c r="AB32" s="71">
        <f t="shared" si="2"/>
        <v>0</v>
      </c>
      <c r="AC32" s="71">
        <f t="shared" si="3"/>
        <v>0</v>
      </c>
      <c r="AD32" s="71">
        <f t="shared" si="4"/>
        <v>0</v>
      </c>
      <c r="AE32" s="71">
        <f t="shared" si="13"/>
        <v>0</v>
      </c>
    </row>
    <row r="33" spans="1:31" x14ac:dyDescent="0.2">
      <c r="A33" s="63">
        <v>10</v>
      </c>
      <c r="B33" s="19" t="str">
        <f t="shared" si="5"/>
        <v/>
      </c>
      <c r="C33" s="23"/>
      <c r="D33" s="120" t="str">
        <f t="shared" si="6"/>
        <v/>
      </c>
      <c r="E33" s="120"/>
      <c r="F33" s="43"/>
      <c r="G33" s="43"/>
      <c r="H33" s="43"/>
      <c r="I33" s="27"/>
      <c r="J33" s="27"/>
      <c r="K33" s="27"/>
      <c r="L33" s="27"/>
      <c r="M33" s="43"/>
      <c r="N33" s="68" t="str">
        <f>IF(ISBLANK($M$33),"",VLOOKUP($M$33,Bearbeitungen!$A$1:$C$100,3,FALSE))</f>
        <v/>
      </c>
      <c r="O33" s="44"/>
      <c r="Q33" s="16"/>
      <c r="R33" s="16"/>
      <c r="S33" s="16"/>
      <c r="T33" s="71">
        <f t="shared" si="7"/>
        <v>0</v>
      </c>
      <c r="U33" s="71">
        <f t="shared" si="8"/>
        <v>0</v>
      </c>
      <c r="V33" s="71">
        <f t="shared" si="9"/>
        <v>0</v>
      </c>
      <c r="W33" s="71">
        <f t="shared" si="10"/>
        <v>0</v>
      </c>
      <c r="X33" s="71">
        <f t="shared" si="11"/>
        <v>0</v>
      </c>
      <c r="Y33" s="71">
        <f t="shared" si="12"/>
        <v>0</v>
      </c>
      <c r="Z33" s="71">
        <f t="shared" si="0"/>
        <v>0</v>
      </c>
      <c r="AA33" s="71">
        <f t="shared" si="1"/>
        <v>0</v>
      </c>
      <c r="AB33" s="71">
        <f t="shared" si="2"/>
        <v>0</v>
      </c>
      <c r="AC33" s="71">
        <f t="shared" si="3"/>
        <v>0</v>
      </c>
      <c r="AD33" s="71">
        <f t="shared" si="4"/>
        <v>0</v>
      </c>
      <c r="AE33" s="71">
        <f t="shared" si="13"/>
        <v>0</v>
      </c>
    </row>
    <row r="34" spans="1:31" x14ac:dyDescent="0.2">
      <c r="A34" s="63">
        <v>11</v>
      </c>
      <c r="B34" s="19" t="str">
        <f t="shared" si="5"/>
        <v/>
      </c>
      <c r="C34" s="23"/>
      <c r="D34" s="120" t="str">
        <f t="shared" si="6"/>
        <v/>
      </c>
      <c r="E34" s="120"/>
      <c r="F34" s="43"/>
      <c r="G34" s="43"/>
      <c r="H34" s="43"/>
      <c r="I34" s="27"/>
      <c r="J34" s="27"/>
      <c r="K34" s="27"/>
      <c r="L34" s="27"/>
      <c r="M34" s="43"/>
      <c r="N34" s="68" t="str">
        <f>IF(ISBLANK($M$34),"",VLOOKUP($M$34,Bearbeitungen!$A$1:$C$100,3,FALSE))</f>
        <v/>
      </c>
      <c r="O34" s="44"/>
      <c r="Q34" s="16"/>
      <c r="R34" s="16"/>
      <c r="S34" s="16"/>
      <c r="T34" s="71">
        <f t="shared" si="7"/>
        <v>0</v>
      </c>
      <c r="U34" s="71">
        <f t="shared" si="8"/>
        <v>0</v>
      </c>
      <c r="V34" s="71">
        <f t="shared" si="9"/>
        <v>0</v>
      </c>
      <c r="W34" s="71">
        <f t="shared" si="10"/>
        <v>0</v>
      </c>
      <c r="X34" s="71">
        <f t="shared" si="11"/>
        <v>0</v>
      </c>
      <c r="Y34" s="71">
        <f t="shared" si="12"/>
        <v>0</v>
      </c>
      <c r="Z34" s="71">
        <f t="shared" si="0"/>
        <v>0</v>
      </c>
      <c r="AA34" s="71">
        <f t="shared" si="1"/>
        <v>0</v>
      </c>
      <c r="AB34" s="71">
        <f t="shared" si="2"/>
        <v>0</v>
      </c>
      <c r="AC34" s="71">
        <f t="shared" si="3"/>
        <v>0</v>
      </c>
      <c r="AD34" s="71">
        <f t="shared" si="4"/>
        <v>0</v>
      </c>
      <c r="AE34" s="71">
        <f t="shared" si="13"/>
        <v>0</v>
      </c>
    </row>
    <row r="35" spans="1:31" x14ac:dyDescent="0.2">
      <c r="A35" s="63">
        <v>12</v>
      </c>
      <c r="B35" s="19" t="str">
        <f t="shared" si="5"/>
        <v/>
      </c>
      <c r="C35" s="23"/>
      <c r="D35" s="120" t="str">
        <f t="shared" si="6"/>
        <v/>
      </c>
      <c r="E35" s="120"/>
      <c r="F35" s="43"/>
      <c r="G35" s="43"/>
      <c r="H35" s="43"/>
      <c r="I35" s="27"/>
      <c r="J35" s="27"/>
      <c r="K35" s="27"/>
      <c r="L35" s="27"/>
      <c r="M35" s="43"/>
      <c r="N35" s="68" t="str">
        <f>IF(ISBLANK($M$35),"",VLOOKUP($M$35,Bearbeitungen!$A$1:$C$100,3,FALSE))</f>
        <v/>
      </c>
      <c r="O35" s="44"/>
      <c r="Q35" s="16"/>
      <c r="R35" s="16"/>
      <c r="S35" s="16"/>
      <c r="T35" s="71">
        <f t="shared" si="7"/>
        <v>0</v>
      </c>
      <c r="U35" s="71">
        <f t="shared" si="8"/>
        <v>0</v>
      </c>
      <c r="V35" s="71">
        <f t="shared" si="9"/>
        <v>0</v>
      </c>
      <c r="W35" s="71">
        <f t="shared" si="10"/>
        <v>0</v>
      </c>
      <c r="X35" s="71">
        <f t="shared" si="11"/>
        <v>0</v>
      </c>
      <c r="Y35" s="71">
        <f t="shared" si="12"/>
        <v>0</v>
      </c>
      <c r="Z35" s="71">
        <f t="shared" si="0"/>
        <v>0</v>
      </c>
      <c r="AA35" s="71">
        <f t="shared" si="1"/>
        <v>0</v>
      </c>
      <c r="AB35" s="71">
        <f t="shared" si="2"/>
        <v>0</v>
      </c>
      <c r="AC35" s="71">
        <f t="shared" si="3"/>
        <v>0</v>
      </c>
      <c r="AD35" s="71">
        <f t="shared" si="4"/>
        <v>0</v>
      </c>
      <c r="AE35" s="71">
        <f t="shared" si="13"/>
        <v>0</v>
      </c>
    </row>
    <row r="36" spans="1:31" x14ac:dyDescent="0.2">
      <c r="A36" s="63">
        <v>13</v>
      </c>
      <c r="B36" s="19" t="str">
        <f t="shared" si="5"/>
        <v/>
      </c>
      <c r="C36" s="23"/>
      <c r="D36" s="120" t="str">
        <f t="shared" si="6"/>
        <v/>
      </c>
      <c r="E36" s="120"/>
      <c r="F36" s="43"/>
      <c r="G36" s="43"/>
      <c r="H36" s="43"/>
      <c r="I36" s="27"/>
      <c r="J36" s="27"/>
      <c r="K36" s="27"/>
      <c r="L36" s="27"/>
      <c r="M36" s="43"/>
      <c r="N36" s="68" t="str">
        <f>IF(ISBLANK($M$36),"",VLOOKUP($M$36,Bearbeitungen!$A$1:$C$100,3,FALSE))</f>
        <v/>
      </c>
      <c r="O36" s="44"/>
      <c r="Q36" s="16"/>
      <c r="R36" s="16"/>
      <c r="S36" s="16"/>
      <c r="T36" s="71">
        <f t="shared" si="7"/>
        <v>0</v>
      </c>
      <c r="U36" s="71">
        <f t="shared" si="8"/>
        <v>0</v>
      </c>
      <c r="V36" s="71">
        <f t="shared" si="9"/>
        <v>0</v>
      </c>
      <c r="W36" s="71">
        <f t="shared" si="10"/>
        <v>0</v>
      </c>
      <c r="X36" s="71">
        <f t="shared" si="11"/>
        <v>0</v>
      </c>
      <c r="Y36" s="71">
        <f t="shared" si="12"/>
        <v>0</v>
      </c>
      <c r="Z36" s="71">
        <f t="shared" si="0"/>
        <v>0</v>
      </c>
      <c r="AA36" s="71">
        <f t="shared" si="1"/>
        <v>0</v>
      </c>
      <c r="AB36" s="71">
        <f t="shared" si="2"/>
        <v>0</v>
      </c>
      <c r="AC36" s="71">
        <f t="shared" si="3"/>
        <v>0</v>
      </c>
      <c r="AD36" s="71">
        <f t="shared" si="4"/>
        <v>0</v>
      </c>
      <c r="AE36" s="71">
        <f t="shared" si="13"/>
        <v>0</v>
      </c>
    </row>
    <row r="37" spans="1:31" x14ac:dyDescent="0.2">
      <c r="A37" s="63">
        <v>14</v>
      </c>
      <c r="B37" s="19" t="str">
        <f t="shared" si="5"/>
        <v/>
      </c>
      <c r="C37" s="23"/>
      <c r="D37" s="120" t="str">
        <f t="shared" si="6"/>
        <v/>
      </c>
      <c r="E37" s="120"/>
      <c r="F37" s="43"/>
      <c r="G37" s="43"/>
      <c r="H37" s="43"/>
      <c r="I37" s="27"/>
      <c r="J37" s="27"/>
      <c r="K37" s="27"/>
      <c r="L37" s="27"/>
      <c r="M37" s="43"/>
      <c r="N37" s="68" t="str">
        <f>IF(ISBLANK($M$37),"",VLOOKUP($M$37,Bearbeitungen!$A$1:$C$100,3,FALSE))</f>
        <v/>
      </c>
      <c r="O37" s="44"/>
      <c r="Q37" s="16"/>
      <c r="R37" s="16"/>
      <c r="S37" s="16"/>
      <c r="T37" s="71">
        <f t="shared" si="7"/>
        <v>0</v>
      </c>
      <c r="U37" s="71">
        <f t="shared" si="8"/>
        <v>0</v>
      </c>
      <c r="V37" s="71">
        <f t="shared" si="9"/>
        <v>0</v>
      </c>
      <c r="W37" s="71">
        <f t="shared" si="10"/>
        <v>0</v>
      </c>
      <c r="X37" s="71">
        <f t="shared" si="11"/>
        <v>0</v>
      </c>
      <c r="Y37" s="71">
        <f t="shared" si="12"/>
        <v>0</v>
      </c>
      <c r="Z37" s="71">
        <f t="shared" si="0"/>
        <v>0</v>
      </c>
      <c r="AA37" s="71">
        <f t="shared" si="1"/>
        <v>0</v>
      </c>
      <c r="AB37" s="71">
        <f t="shared" si="2"/>
        <v>0</v>
      </c>
      <c r="AC37" s="71">
        <f t="shared" si="3"/>
        <v>0</v>
      </c>
      <c r="AD37" s="71">
        <f t="shared" si="4"/>
        <v>0</v>
      </c>
      <c r="AE37" s="71">
        <f t="shared" si="13"/>
        <v>0</v>
      </c>
    </row>
    <row r="38" spans="1:31" x14ac:dyDescent="0.2">
      <c r="A38" s="63">
        <v>15</v>
      </c>
      <c r="B38" s="19" t="str">
        <f t="shared" si="5"/>
        <v/>
      </c>
      <c r="C38" s="23"/>
      <c r="D38" s="120" t="str">
        <f t="shared" si="6"/>
        <v/>
      </c>
      <c r="E38" s="120"/>
      <c r="F38" s="43"/>
      <c r="G38" s="43"/>
      <c r="H38" s="43"/>
      <c r="I38" s="27"/>
      <c r="J38" s="27"/>
      <c r="K38" s="27"/>
      <c r="L38" s="27"/>
      <c r="M38" s="43"/>
      <c r="N38" s="68" t="str">
        <f>IF(ISBLANK($M$38),"",VLOOKUP($M$38,Bearbeitungen!$A$1:$C$100,3,FALSE))</f>
        <v/>
      </c>
      <c r="O38" s="44"/>
      <c r="Q38" s="16"/>
      <c r="R38" s="16"/>
      <c r="S38" s="16"/>
      <c r="T38" s="71">
        <f t="shared" si="7"/>
        <v>0</v>
      </c>
      <c r="U38" s="71">
        <f t="shared" si="8"/>
        <v>0</v>
      </c>
      <c r="V38" s="71">
        <f t="shared" si="9"/>
        <v>0</v>
      </c>
      <c r="W38" s="71">
        <f t="shared" si="10"/>
        <v>0</v>
      </c>
      <c r="X38" s="71">
        <f t="shared" si="11"/>
        <v>0</v>
      </c>
      <c r="Y38" s="71">
        <f t="shared" si="12"/>
        <v>0</v>
      </c>
      <c r="Z38" s="71">
        <f t="shared" si="0"/>
        <v>0</v>
      </c>
      <c r="AA38" s="71">
        <f t="shared" si="1"/>
        <v>0</v>
      </c>
      <c r="AB38" s="71">
        <f t="shared" si="2"/>
        <v>0</v>
      </c>
      <c r="AC38" s="71">
        <f t="shared" si="3"/>
        <v>0</v>
      </c>
      <c r="AD38" s="71">
        <f t="shared" si="4"/>
        <v>0</v>
      </c>
      <c r="AE38" s="71">
        <f t="shared" si="13"/>
        <v>0</v>
      </c>
    </row>
    <row r="39" spans="1:31" x14ac:dyDescent="0.2">
      <c r="A39" s="63">
        <v>16</v>
      </c>
      <c r="B39" s="19" t="str">
        <f t="shared" si="5"/>
        <v/>
      </c>
      <c r="C39" s="23"/>
      <c r="D39" s="120" t="str">
        <f t="shared" si="6"/>
        <v/>
      </c>
      <c r="E39" s="120"/>
      <c r="F39" s="43"/>
      <c r="G39" s="43"/>
      <c r="H39" s="43"/>
      <c r="I39" s="27"/>
      <c r="J39" s="27"/>
      <c r="K39" s="27"/>
      <c r="L39" s="27"/>
      <c r="M39" s="43"/>
      <c r="N39" s="68" t="str">
        <f>IF(ISBLANK($M$39),"",VLOOKUP($M$39,Bearbeitungen!$A$1:$C$100,3,FALSE))</f>
        <v/>
      </c>
      <c r="O39" s="44"/>
      <c r="Q39" s="16"/>
      <c r="R39" s="16"/>
      <c r="S39" s="16"/>
      <c r="T39" s="71">
        <f t="shared" si="7"/>
        <v>0</v>
      </c>
      <c r="U39" s="71">
        <f t="shared" si="8"/>
        <v>0</v>
      </c>
      <c r="V39" s="71">
        <f t="shared" si="9"/>
        <v>0</v>
      </c>
      <c r="W39" s="71">
        <f t="shared" si="10"/>
        <v>0</v>
      </c>
      <c r="X39" s="71">
        <f t="shared" si="11"/>
        <v>0</v>
      </c>
      <c r="Y39" s="71">
        <f t="shared" si="12"/>
        <v>0</v>
      </c>
      <c r="Z39" s="71">
        <f t="shared" si="0"/>
        <v>0</v>
      </c>
      <c r="AA39" s="71">
        <f t="shared" si="1"/>
        <v>0</v>
      </c>
      <c r="AB39" s="71">
        <f t="shared" si="2"/>
        <v>0</v>
      </c>
      <c r="AC39" s="71">
        <f t="shared" si="3"/>
        <v>0</v>
      </c>
      <c r="AD39" s="71">
        <f t="shared" si="4"/>
        <v>0</v>
      </c>
      <c r="AE39" s="71">
        <f t="shared" si="13"/>
        <v>0</v>
      </c>
    </row>
    <row r="40" spans="1:31" x14ac:dyDescent="0.2">
      <c r="A40" s="63">
        <v>17</v>
      </c>
      <c r="B40" s="19" t="str">
        <f t="shared" si="5"/>
        <v/>
      </c>
      <c r="C40" s="23"/>
      <c r="D40" s="120" t="str">
        <f t="shared" si="6"/>
        <v/>
      </c>
      <c r="E40" s="120"/>
      <c r="F40" s="43"/>
      <c r="G40" s="43"/>
      <c r="H40" s="43"/>
      <c r="I40" s="27"/>
      <c r="J40" s="27"/>
      <c r="K40" s="27"/>
      <c r="L40" s="27"/>
      <c r="M40" s="43"/>
      <c r="N40" s="68" t="str">
        <f>IF(ISBLANK($M$40),"",VLOOKUP($M$40,Bearbeitungen!$A$1:$C$100,3,FALSE))</f>
        <v/>
      </c>
      <c r="O40" s="44"/>
      <c r="Q40" s="16"/>
      <c r="R40" s="16"/>
      <c r="S40" s="16"/>
      <c r="T40" s="71">
        <f t="shared" si="7"/>
        <v>0</v>
      </c>
      <c r="U40" s="71">
        <f t="shared" si="8"/>
        <v>0</v>
      </c>
      <c r="V40" s="71">
        <f t="shared" si="9"/>
        <v>0</v>
      </c>
      <c r="W40" s="71">
        <f t="shared" si="10"/>
        <v>0</v>
      </c>
      <c r="X40" s="71">
        <f t="shared" si="11"/>
        <v>0</v>
      </c>
      <c r="Y40" s="71">
        <f t="shared" si="12"/>
        <v>0</v>
      </c>
      <c r="Z40" s="71">
        <f t="shared" si="0"/>
        <v>0</v>
      </c>
      <c r="AA40" s="71">
        <f t="shared" si="1"/>
        <v>0</v>
      </c>
      <c r="AB40" s="71">
        <f t="shared" si="2"/>
        <v>0</v>
      </c>
      <c r="AC40" s="71">
        <f t="shared" si="3"/>
        <v>0</v>
      </c>
      <c r="AD40" s="71">
        <f t="shared" si="4"/>
        <v>0</v>
      </c>
      <c r="AE40" s="71">
        <f t="shared" si="13"/>
        <v>0</v>
      </c>
    </row>
    <row r="41" spans="1:31" x14ac:dyDescent="0.2">
      <c r="A41" s="63">
        <v>18</v>
      </c>
      <c r="B41" s="19" t="str">
        <f t="shared" si="5"/>
        <v/>
      </c>
      <c r="C41" s="23"/>
      <c r="D41" s="120" t="str">
        <f t="shared" si="6"/>
        <v/>
      </c>
      <c r="E41" s="120"/>
      <c r="F41" s="43"/>
      <c r="G41" s="43"/>
      <c r="H41" s="43"/>
      <c r="I41" s="27"/>
      <c r="J41" s="27"/>
      <c r="K41" s="27"/>
      <c r="L41" s="27"/>
      <c r="M41" s="43"/>
      <c r="N41" s="68" t="str">
        <f>IF(ISBLANK($M$41),"",VLOOKUP($M$41,Bearbeitungen!$A$1:$C$100,3,FALSE))</f>
        <v/>
      </c>
      <c r="O41" s="44"/>
      <c r="Q41" s="16"/>
      <c r="R41" s="16"/>
      <c r="S41" s="16"/>
      <c r="T41" s="71">
        <f t="shared" si="7"/>
        <v>0</v>
      </c>
      <c r="U41" s="71">
        <f t="shared" si="8"/>
        <v>0</v>
      </c>
      <c r="V41" s="71">
        <f t="shared" si="9"/>
        <v>0</v>
      </c>
      <c r="W41" s="71">
        <f t="shared" si="10"/>
        <v>0</v>
      </c>
      <c r="X41" s="71">
        <f t="shared" si="11"/>
        <v>0</v>
      </c>
      <c r="Y41" s="71">
        <f t="shared" si="12"/>
        <v>0</v>
      </c>
      <c r="Z41" s="71">
        <f t="shared" si="0"/>
        <v>0</v>
      </c>
      <c r="AA41" s="71">
        <f t="shared" si="1"/>
        <v>0</v>
      </c>
      <c r="AB41" s="71">
        <f t="shared" si="2"/>
        <v>0</v>
      </c>
      <c r="AC41" s="71">
        <f t="shared" si="3"/>
        <v>0</v>
      </c>
      <c r="AD41" s="71">
        <f t="shared" si="4"/>
        <v>0</v>
      </c>
      <c r="AE41" s="71">
        <f t="shared" si="13"/>
        <v>0</v>
      </c>
    </row>
    <row r="42" spans="1:31" x14ac:dyDescent="0.2">
      <c r="A42" s="63">
        <v>19</v>
      </c>
      <c r="B42" s="19" t="str">
        <f t="shared" si="5"/>
        <v/>
      </c>
      <c r="C42" s="23"/>
      <c r="D42" s="120" t="str">
        <f t="shared" si="6"/>
        <v/>
      </c>
      <c r="E42" s="120"/>
      <c r="F42" s="43"/>
      <c r="G42" s="43"/>
      <c r="H42" s="43"/>
      <c r="I42" s="27"/>
      <c r="J42" s="27"/>
      <c r="K42" s="27"/>
      <c r="L42" s="27"/>
      <c r="M42" s="43"/>
      <c r="N42" s="68" t="str">
        <f>IF(ISBLANK($M$42),"",VLOOKUP($M$42,Bearbeitungen!$A$1:$C$100,3,FALSE))</f>
        <v/>
      </c>
      <c r="O42" s="44"/>
      <c r="Q42" s="16"/>
      <c r="R42" s="16"/>
      <c r="S42" s="16"/>
      <c r="T42" s="71">
        <f t="shared" si="7"/>
        <v>0</v>
      </c>
      <c r="U42" s="71">
        <f t="shared" si="8"/>
        <v>0</v>
      </c>
      <c r="V42" s="71">
        <f t="shared" si="9"/>
        <v>0</v>
      </c>
      <c r="W42" s="71">
        <f t="shared" si="10"/>
        <v>0</v>
      </c>
      <c r="X42" s="71">
        <f t="shared" si="11"/>
        <v>0</v>
      </c>
      <c r="Y42" s="71">
        <f t="shared" si="12"/>
        <v>0</v>
      </c>
      <c r="Z42" s="71">
        <f t="shared" si="0"/>
        <v>0</v>
      </c>
      <c r="AA42" s="71">
        <f t="shared" si="1"/>
        <v>0</v>
      </c>
      <c r="AB42" s="71">
        <f t="shared" si="2"/>
        <v>0</v>
      </c>
      <c r="AC42" s="71">
        <f t="shared" si="3"/>
        <v>0</v>
      </c>
      <c r="AD42" s="71">
        <f t="shared" si="4"/>
        <v>0</v>
      </c>
      <c r="AE42" s="71">
        <f t="shared" si="13"/>
        <v>0</v>
      </c>
    </row>
    <row r="43" spans="1:31" x14ac:dyDescent="0.2">
      <c r="A43" s="63">
        <v>20</v>
      </c>
      <c r="B43" s="19" t="str">
        <f t="shared" si="5"/>
        <v/>
      </c>
      <c r="C43" s="23"/>
      <c r="D43" s="120" t="str">
        <f t="shared" si="6"/>
        <v/>
      </c>
      <c r="E43" s="120"/>
      <c r="F43" s="43"/>
      <c r="G43" s="43"/>
      <c r="H43" s="43"/>
      <c r="I43" s="27"/>
      <c r="J43" s="27"/>
      <c r="K43" s="27"/>
      <c r="L43" s="27"/>
      <c r="M43" s="43"/>
      <c r="N43" s="68" t="str">
        <f>IF(ISBLANK($M$43),"",VLOOKUP($M$43,Bearbeitungen!$A$1:$C$100,3,FALSE))</f>
        <v/>
      </c>
      <c r="O43" s="44"/>
      <c r="Q43" s="16"/>
      <c r="R43" s="16"/>
      <c r="S43" s="16"/>
      <c r="T43" s="71">
        <f t="shared" si="7"/>
        <v>0</v>
      </c>
      <c r="U43" s="71">
        <f t="shared" si="8"/>
        <v>0</v>
      </c>
      <c r="V43" s="71">
        <f t="shared" si="9"/>
        <v>0</v>
      </c>
      <c r="W43" s="71">
        <f t="shared" si="10"/>
        <v>0</v>
      </c>
      <c r="X43" s="71">
        <f t="shared" si="11"/>
        <v>0</v>
      </c>
      <c r="Y43" s="71">
        <f t="shared" si="12"/>
        <v>0</v>
      </c>
      <c r="Z43" s="71">
        <f t="shared" si="0"/>
        <v>0</v>
      </c>
      <c r="AA43" s="71">
        <f t="shared" si="1"/>
        <v>0</v>
      </c>
      <c r="AB43" s="71">
        <f t="shared" si="2"/>
        <v>0</v>
      </c>
      <c r="AC43" s="71">
        <f t="shared" si="3"/>
        <v>0</v>
      </c>
      <c r="AD43" s="71">
        <f t="shared" si="4"/>
        <v>0</v>
      </c>
      <c r="AE43" s="71">
        <f t="shared" si="13"/>
        <v>0</v>
      </c>
    </row>
    <row r="44" spans="1:31" x14ac:dyDescent="0.2">
      <c r="A44" s="63">
        <v>21</v>
      </c>
      <c r="B44" s="19" t="str">
        <f t="shared" si="5"/>
        <v/>
      </c>
      <c r="C44" s="23"/>
      <c r="D44" s="120" t="str">
        <f t="shared" si="6"/>
        <v/>
      </c>
      <c r="E44" s="120"/>
      <c r="F44" s="43"/>
      <c r="G44" s="43"/>
      <c r="H44" s="43"/>
      <c r="I44" s="27"/>
      <c r="J44" s="27"/>
      <c r="K44" s="27"/>
      <c r="L44" s="27"/>
      <c r="M44" s="43"/>
      <c r="N44" s="68" t="str">
        <f>IF(ISBLANK($M$44),"",VLOOKUP($M$44,Bearbeitungen!$A$1:$C$100,3,FALSE))</f>
        <v/>
      </c>
      <c r="O44" s="44"/>
      <c r="Q44" s="16"/>
      <c r="R44" s="16"/>
      <c r="S44" s="16"/>
      <c r="T44" s="71">
        <f t="shared" si="7"/>
        <v>0</v>
      </c>
      <c r="U44" s="71">
        <f t="shared" si="8"/>
        <v>0</v>
      </c>
      <c r="V44" s="71">
        <f t="shared" si="9"/>
        <v>0</v>
      </c>
      <c r="W44" s="71">
        <f t="shared" si="10"/>
        <v>0</v>
      </c>
      <c r="X44" s="71">
        <f t="shared" si="11"/>
        <v>0</v>
      </c>
      <c r="Y44" s="71">
        <f t="shared" si="12"/>
        <v>0</v>
      </c>
      <c r="Z44" s="71">
        <f t="shared" si="0"/>
        <v>0</v>
      </c>
      <c r="AA44" s="71">
        <f t="shared" si="1"/>
        <v>0</v>
      </c>
      <c r="AB44" s="71">
        <f t="shared" si="2"/>
        <v>0</v>
      </c>
      <c r="AC44" s="71">
        <f t="shared" si="3"/>
        <v>0</v>
      </c>
      <c r="AD44" s="71">
        <f t="shared" si="4"/>
        <v>0</v>
      </c>
      <c r="AE44" s="71">
        <f t="shared" si="13"/>
        <v>0</v>
      </c>
    </row>
    <row r="45" spans="1:31" x14ac:dyDescent="0.2">
      <c r="A45" s="63">
        <v>22</v>
      </c>
      <c r="B45" s="19" t="str">
        <f t="shared" si="5"/>
        <v/>
      </c>
      <c r="C45" s="23"/>
      <c r="D45" s="120" t="str">
        <f t="shared" si="6"/>
        <v/>
      </c>
      <c r="E45" s="120"/>
      <c r="F45" s="43"/>
      <c r="G45" s="43"/>
      <c r="H45" s="43"/>
      <c r="I45" s="27"/>
      <c r="J45" s="27"/>
      <c r="K45" s="27"/>
      <c r="L45" s="27"/>
      <c r="M45" s="43"/>
      <c r="N45" s="68" t="str">
        <f>IF(ISBLANK($M$45),"",VLOOKUP($M$45,Bearbeitungen!$A$1:$C$100,3,FALSE))</f>
        <v/>
      </c>
      <c r="O45" s="44"/>
      <c r="Q45" s="16"/>
      <c r="R45" s="16"/>
      <c r="S45" s="16"/>
      <c r="T45" s="71">
        <f t="shared" si="7"/>
        <v>0</v>
      </c>
      <c r="U45" s="71">
        <f t="shared" si="8"/>
        <v>0</v>
      </c>
      <c r="V45" s="71">
        <f t="shared" si="9"/>
        <v>0</v>
      </c>
      <c r="W45" s="71">
        <f t="shared" si="10"/>
        <v>0</v>
      </c>
      <c r="X45" s="71">
        <f t="shared" si="11"/>
        <v>0</v>
      </c>
      <c r="Y45" s="71">
        <f t="shared" si="12"/>
        <v>0</v>
      </c>
      <c r="Z45" s="71">
        <f t="shared" si="0"/>
        <v>0</v>
      </c>
      <c r="AA45" s="71">
        <f t="shared" si="1"/>
        <v>0</v>
      </c>
      <c r="AB45" s="71">
        <f t="shared" si="2"/>
        <v>0</v>
      </c>
      <c r="AC45" s="71">
        <f t="shared" si="3"/>
        <v>0</v>
      </c>
      <c r="AD45" s="71">
        <f t="shared" si="4"/>
        <v>0</v>
      </c>
      <c r="AE45" s="71">
        <f t="shared" si="13"/>
        <v>0</v>
      </c>
    </row>
    <row r="46" spans="1:31" x14ac:dyDescent="0.2">
      <c r="A46" s="63">
        <v>23</v>
      </c>
      <c r="B46" s="19" t="str">
        <f t="shared" si="5"/>
        <v/>
      </c>
      <c r="C46" s="23"/>
      <c r="D46" s="120" t="str">
        <f t="shared" si="6"/>
        <v/>
      </c>
      <c r="E46" s="120"/>
      <c r="F46" s="43"/>
      <c r="G46" s="43"/>
      <c r="H46" s="43"/>
      <c r="I46" s="27"/>
      <c r="J46" s="27"/>
      <c r="K46" s="27"/>
      <c r="L46" s="27"/>
      <c r="M46" s="43"/>
      <c r="N46" s="68" t="str">
        <f>IF(ISBLANK($M$46),"",VLOOKUP($M$46,Bearbeitungen!$A$1:$C$100,3,FALSE))</f>
        <v/>
      </c>
      <c r="O46" s="44"/>
      <c r="Q46" s="16"/>
      <c r="R46" s="16"/>
      <c r="S46" s="16"/>
      <c r="T46" s="71">
        <f t="shared" si="7"/>
        <v>0</v>
      </c>
      <c r="U46" s="71">
        <f t="shared" si="8"/>
        <v>0</v>
      </c>
      <c r="V46" s="71">
        <f t="shared" si="9"/>
        <v>0</v>
      </c>
      <c r="W46" s="71">
        <f t="shared" si="10"/>
        <v>0</v>
      </c>
      <c r="X46" s="71">
        <f t="shared" si="11"/>
        <v>0</v>
      </c>
      <c r="Y46" s="71">
        <f t="shared" si="12"/>
        <v>0</v>
      </c>
      <c r="Z46" s="71">
        <f t="shared" si="0"/>
        <v>0</v>
      </c>
      <c r="AA46" s="71">
        <f t="shared" si="1"/>
        <v>0</v>
      </c>
      <c r="AB46" s="71">
        <f t="shared" si="2"/>
        <v>0</v>
      </c>
      <c r="AC46" s="71">
        <f t="shared" si="3"/>
        <v>0</v>
      </c>
      <c r="AD46" s="71">
        <f t="shared" si="4"/>
        <v>0</v>
      </c>
      <c r="AE46" s="71">
        <f t="shared" si="13"/>
        <v>0</v>
      </c>
    </row>
    <row r="47" spans="1:31" x14ac:dyDescent="0.2">
      <c r="A47" s="63">
        <v>24</v>
      </c>
      <c r="B47" s="19" t="str">
        <f t="shared" si="5"/>
        <v/>
      </c>
      <c r="C47" s="23"/>
      <c r="D47" s="120" t="str">
        <f t="shared" si="6"/>
        <v/>
      </c>
      <c r="E47" s="120"/>
      <c r="F47" s="43"/>
      <c r="G47" s="43"/>
      <c r="H47" s="43"/>
      <c r="I47" s="27"/>
      <c r="J47" s="27"/>
      <c r="K47" s="27"/>
      <c r="L47" s="27"/>
      <c r="M47" s="43"/>
      <c r="N47" s="68" t="str">
        <f>IF(ISBLANK($M$47),"",VLOOKUP($M$47,Bearbeitungen!$A$1:$C$100,3,FALSE))</f>
        <v/>
      </c>
      <c r="O47" s="44"/>
      <c r="Q47" s="16"/>
      <c r="R47" s="16"/>
      <c r="S47" s="16"/>
      <c r="T47" s="71">
        <f t="shared" si="7"/>
        <v>0</v>
      </c>
      <c r="U47" s="71">
        <f t="shared" si="8"/>
        <v>0</v>
      </c>
      <c r="V47" s="71">
        <f t="shared" si="9"/>
        <v>0</v>
      </c>
      <c r="W47" s="71">
        <f t="shared" si="10"/>
        <v>0</v>
      </c>
      <c r="X47" s="71">
        <f t="shared" si="11"/>
        <v>0</v>
      </c>
      <c r="Y47" s="71">
        <f t="shared" si="12"/>
        <v>0</v>
      </c>
      <c r="Z47" s="71">
        <f t="shared" si="0"/>
        <v>0</v>
      </c>
      <c r="AA47" s="71">
        <f t="shared" si="1"/>
        <v>0</v>
      </c>
      <c r="AB47" s="71">
        <f t="shared" si="2"/>
        <v>0</v>
      </c>
      <c r="AC47" s="71">
        <f t="shared" si="3"/>
        <v>0</v>
      </c>
      <c r="AD47" s="71">
        <f t="shared" si="4"/>
        <v>0</v>
      </c>
      <c r="AE47" s="71">
        <f t="shared" si="13"/>
        <v>0</v>
      </c>
    </row>
    <row r="48" spans="1:31" x14ac:dyDescent="0.2">
      <c r="A48" s="63">
        <v>25</v>
      </c>
      <c r="B48" s="19" t="str">
        <f t="shared" si="5"/>
        <v/>
      </c>
      <c r="C48" s="23"/>
      <c r="D48" s="120" t="str">
        <f t="shared" si="6"/>
        <v/>
      </c>
      <c r="E48" s="120"/>
      <c r="F48" s="43"/>
      <c r="G48" s="43"/>
      <c r="H48" s="43"/>
      <c r="I48" s="27"/>
      <c r="J48" s="27"/>
      <c r="K48" s="27"/>
      <c r="L48" s="27"/>
      <c r="M48" s="43"/>
      <c r="N48" s="68" t="str">
        <f>IF(ISBLANK($M$48),"",VLOOKUP($M$48,Bearbeitungen!$A$1:$C$100,3,FALSE))</f>
        <v/>
      </c>
      <c r="O48" s="44"/>
      <c r="Q48" s="16"/>
      <c r="R48" s="16"/>
      <c r="S48" s="16"/>
      <c r="T48" s="71">
        <f t="shared" si="7"/>
        <v>0</v>
      </c>
      <c r="U48" s="71">
        <f t="shared" si="8"/>
        <v>0</v>
      </c>
      <c r="V48" s="71">
        <f t="shared" si="9"/>
        <v>0</v>
      </c>
      <c r="W48" s="71">
        <f t="shared" si="10"/>
        <v>0</v>
      </c>
      <c r="X48" s="71">
        <f t="shared" si="11"/>
        <v>0</v>
      </c>
      <c r="Y48" s="71">
        <f t="shared" si="12"/>
        <v>0</v>
      </c>
      <c r="Z48" s="71">
        <f t="shared" si="0"/>
        <v>0</v>
      </c>
      <c r="AA48" s="71">
        <f t="shared" si="1"/>
        <v>0</v>
      </c>
      <c r="AB48" s="71">
        <f t="shared" si="2"/>
        <v>0</v>
      </c>
      <c r="AC48" s="71">
        <f t="shared" si="3"/>
        <v>0</v>
      </c>
      <c r="AD48" s="71">
        <f t="shared" si="4"/>
        <v>0</v>
      </c>
      <c r="AE48" s="71">
        <f t="shared" si="13"/>
        <v>0</v>
      </c>
    </row>
    <row r="49" spans="1:31" x14ac:dyDescent="0.2">
      <c r="A49" s="63">
        <v>26</v>
      </c>
      <c r="B49" s="19" t="str">
        <f t="shared" si="5"/>
        <v/>
      </c>
      <c r="C49" s="23"/>
      <c r="D49" s="120" t="str">
        <f t="shared" si="6"/>
        <v/>
      </c>
      <c r="E49" s="120"/>
      <c r="F49" s="43"/>
      <c r="G49" s="43"/>
      <c r="H49" s="43"/>
      <c r="I49" s="27"/>
      <c r="J49" s="27"/>
      <c r="K49" s="27"/>
      <c r="L49" s="27"/>
      <c r="M49" s="43"/>
      <c r="N49" s="68" t="str">
        <f>IF(ISBLANK($M$49),"",VLOOKUP($M$49,Bearbeitungen!$A$1:$C$100,3,FALSE))</f>
        <v/>
      </c>
      <c r="O49" s="44"/>
      <c r="Q49" s="16"/>
      <c r="R49" s="16"/>
      <c r="S49" s="16"/>
      <c r="T49" s="71">
        <f t="shared" si="7"/>
        <v>0</v>
      </c>
      <c r="U49" s="71">
        <f t="shared" si="8"/>
        <v>0</v>
      </c>
      <c r="V49" s="71">
        <f t="shared" si="9"/>
        <v>0</v>
      </c>
      <c r="W49" s="71">
        <f t="shared" si="10"/>
        <v>0</v>
      </c>
      <c r="X49" s="71">
        <f t="shared" si="11"/>
        <v>0</v>
      </c>
      <c r="Y49" s="71">
        <f t="shared" si="12"/>
        <v>0</v>
      </c>
      <c r="Z49" s="71">
        <f t="shared" si="0"/>
        <v>0</v>
      </c>
      <c r="AA49" s="71">
        <f t="shared" si="1"/>
        <v>0</v>
      </c>
      <c r="AB49" s="71">
        <f t="shared" si="2"/>
        <v>0</v>
      </c>
      <c r="AC49" s="71">
        <f t="shared" si="3"/>
        <v>0</v>
      </c>
      <c r="AD49" s="71">
        <f t="shared" si="4"/>
        <v>0</v>
      </c>
      <c r="AE49" s="71">
        <f t="shared" si="13"/>
        <v>0</v>
      </c>
    </row>
    <row r="50" spans="1:31" x14ac:dyDescent="0.2">
      <c r="A50" s="63">
        <v>27</v>
      </c>
      <c r="B50" s="19" t="str">
        <f t="shared" si="5"/>
        <v/>
      </c>
      <c r="C50" s="23"/>
      <c r="D50" s="120" t="str">
        <f t="shared" si="6"/>
        <v/>
      </c>
      <c r="E50" s="120"/>
      <c r="F50" s="43"/>
      <c r="G50" s="43"/>
      <c r="H50" s="43"/>
      <c r="I50" s="27"/>
      <c r="J50" s="27"/>
      <c r="K50" s="27"/>
      <c r="L50" s="27"/>
      <c r="M50" s="43"/>
      <c r="N50" s="68" t="str">
        <f>IF(ISBLANK($M$50),"",VLOOKUP($M$50,Bearbeitungen!$A$1:$C$100,3,FALSE))</f>
        <v/>
      </c>
      <c r="O50" s="44"/>
      <c r="Q50" s="16"/>
      <c r="R50" s="16"/>
      <c r="S50" s="16"/>
      <c r="T50" s="71">
        <f t="shared" si="7"/>
        <v>0</v>
      </c>
      <c r="U50" s="71">
        <f t="shared" si="8"/>
        <v>0</v>
      </c>
      <c r="V50" s="71">
        <f t="shared" si="9"/>
        <v>0</v>
      </c>
      <c r="W50" s="71">
        <f t="shared" si="10"/>
        <v>0</v>
      </c>
      <c r="X50" s="71">
        <f t="shared" si="11"/>
        <v>0</v>
      </c>
      <c r="Y50" s="71">
        <f t="shared" si="12"/>
        <v>0</v>
      </c>
      <c r="Z50" s="71">
        <f t="shared" si="0"/>
        <v>0</v>
      </c>
      <c r="AA50" s="71">
        <f t="shared" si="1"/>
        <v>0</v>
      </c>
      <c r="AB50" s="71">
        <f t="shared" si="2"/>
        <v>0</v>
      </c>
      <c r="AC50" s="71">
        <f t="shared" si="3"/>
        <v>0</v>
      </c>
      <c r="AD50" s="71">
        <f t="shared" si="4"/>
        <v>0</v>
      </c>
      <c r="AE50" s="71">
        <f t="shared" si="13"/>
        <v>0</v>
      </c>
    </row>
    <row r="51" spans="1:31" x14ac:dyDescent="0.2">
      <c r="A51" s="63">
        <v>28</v>
      </c>
      <c r="B51" s="19" t="str">
        <f t="shared" si="5"/>
        <v/>
      </c>
      <c r="C51" s="23"/>
      <c r="D51" s="120" t="str">
        <f t="shared" si="6"/>
        <v/>
      </c>
      <c r="E51" s="120"/>
      <c r="F51" s="43"/>
      <c r="G51" s="43"/>
      <c r="H51" s="43"/>
      <c r="I51" s="27"/>
      <c r="J51" s="27"/>
      <c r="K51" s="27"/>
      <c r="L51" s="27"/>
      <c r="M51" s="43"/>
      <c r="N51" s="68" t="str">
        <f>IF(ISBLANK($M$51),"",VLOOKUP($M$51,Bearbeitungen!$A$1:$C$100,3,FALSE))</f>
        <v/>
      </c>
      <c r="O51" s="44"/>
      <c r="Q51" s="16"/>
      <c r="R51" s="16"/>
      <c r="S51" s="16"/>
      <c r="T51" s="71">
        <f t="shared" si="7"/>
        <v>0</v>
      </c>
      <c r="U51" s="71">
        <f t="shared" si="8"/>
        <v>0</v>
      </c>
      <c r="V51" s="71">
        <f t="shared" si="9"/>
        <v>0</v>
      </c>
      <c r="W51" s="71">
        <f t="shared" si="10"/>
        <v>0</v>
      </c>
      <c r="X51" s="71">
        <f t="shared" si="11"/>
        <v>0</v>
      </c>
      <c r="Y51" s="71">
        <f t="shared" si="12"/>
        <v>0</v>
      </c>
      <c r="Z51" s="71">
        <f t="shared" si="0"/>
        <v>0</v>
      </c>
      <c r="AA51" s="71">
        <f t="shared" si="1"/>
        <v>0</v>
      </c>
      <c r="AB51" s="71">
        <f t="shared" si="2"/>
        <v>0</v>
      </c>
      <c r="AC51" s="71">
        <f t="shared" si="3"/>
        <v>0</v>
      </c>
      <c r="AD51" s="71">
        <f t="shared" si="4"/>
        <v>0</v>
      </c>
      <c r="AE51" s="71">
        <f t="shared" si="13"/>
        <v>0</v>
      </c>
    </row>
    <row r="52" spans="1:31" x14ac:dyDescent="0.2">
      <c r="A52" s="63">
        <v>29</v>
      </c>
      <c r="B52" s="19" t="str">
        <f t="shared" si="5"/>
        <v/>
      </c>
      <c r="C52" s="23"/>
      <c r="D52" s="120" t="str">
        <f t="shared" si="6"/>
        <v/>
      </c>
      <c r="E52" s="120"/>
      <c r="F52" s="43"/>
      <c r="G52" s="43"/>
      <c r="H52" s="43"/>
      <c r="I52" s="27"/>
      <c r="J52" s="27"/>
      <c r="K52" s="27"/>
      <c r="L52" s="27"/>
      <c r="M52" s="43"/>
      <c r="N52" s="68" t="str">
        <f>IF(ISBLANK($M$52),"",VLOOKUP($M$52,Bearbeitungen!$A$1:$C$100,3,FALSE))</f>
        <v/>
      </c>
      <c r="O52" s="44"/>
      <c r="Q52" s="16"/>
      <c r="R52" s="16"/>
      <c r="S52" s="16"/>
      <c r="T52" s="71">
        <f t="shared" si="7"/>
        <v>0</v>
      </c>
      <c r="U52" s="71">
        <f t="shared" si="8"/>
        <v>0</v>
      </c>
      <c r="V52" s="71">
        <f t="shared" si="9"/>
        <v>0</v>
      </c>
      <c r="W52" s="71">
        <f t="shared" si="10"/>
        <v>0</v>
      </c>
      <c r="X52" s="71">
        <f t="shared" si="11"/>
        <v>0</v>
      </c>
      <c r="Y52" s="71">
        <f t="shared" si="12"/>
        <v>0</v>
      </c>
      <c r="Z52" s="71">
        <f t="shared" si="0"/>
        <v>0</v>
      </c>
      <c r="AA52" s="71">
        <f t="shared" si="1"/>
        <v>0</v>
      </c>
      <c r="AB52" s="71">
        <f t="shared" si="2"/>
        <v>0</v>
      </c>
      <c r="AC52" s="71">
        <f t="shared" si="3"/>
        <v>0</v>
      </c>
      <c r="AD52" s="71">
        <f t="shared" si="4"/>
        <v>0</v>
      </c>
      <c r="AE52" s="71">
        <f t="shared" si="13"/>
        <v>0</v>
      </c>
    </row>
    <row r="53" spans="1:31" x14ac:dyDescent="0.2">
      <c r="A53" s="63">
        <v>30</v>
      </c>
      <c r="B53" s="19" t="str">
        <f t="shared" si="5"/>
        <v/>
      </c>
      <c r="C53" s="23"/>
      <c r="D53" s="120" t="str">
        <f t="shared" si="6"/>
        <v/>
      </c>
      <c r="E53" s="120"/>
      <c r="F53" s="43"/>
      <c r="G53" s="43"/>
      <c r="H53" s="43"/>
      <c r="I53" s="27"/>
      <c r="J53" s="27"/>
      <c r="K53" s="27"/>
      <c r="L53" s="27"/>
      <c r="M53" s="43"/>
      <c r="N53" s="68" t="str">
        <f>IF(ISBLANK($M$53),"",VLOOKUP($M$53,Bearbeitungen!$A$1:$C$100,3,FALSE))</f>
        <v/>
      </c>
      <c r="O53" s="44"/>
      <c r="Q53" s="16"/>
      <c r="R53" s="16"/>
      <c r="S53" s="16"/>
      <c r="T53" s="71">
        <f t="shared" si="7"/>
        <v>0</v>
      </c>
      <c r="U53" s="71">
        <f t="shared" si="8"/>
        <v>0</v>
      </c>
      <c r="V53" s="71">
        <f t="shared" si="9"/>
        <v>0</v>
      </c>
      <c r="W53" s="71">
        <f t="shared" si="10"/>
        <v>0</v>
      </c>
      <c r="X53" s="71">
        <f t="shared" si="11"/>
        <v>0</v>
      </c>
      <c r="Y53" s="71">
        <f t="shared" si="12"/>
        <v>0</v>
      </c>
      <c r="Z53" s="71">
        <f t="shared" si="0"/>
        <v>0</v>
      </c>
      <c r="AA53" s="71">
        <f t="shared" si="1"/>
        <v>0</v>
      </c>
      <c r="AB53" s="71">
        <f t="shared" si="2"/>
        <v>0</v>
      </c>
      <c r="AC53" s="71">
        <f t="shared" si="3"/>
        <v>0</v>
      </c>
      <c r="AD53" s="71">
        <f t="shared" si="4"/>
        <v>0</v>
      </c>
      <c r="AE53" s="71">
        <f t="shared" si="13"/>
        <v>0</v>
      </c>
    </row>
    <row r="54" spans="1:31" x14ac:dyDescent="0.2">
      <c r="A54" s="63">
        <v>31</v>
      </c>
      <c r="B54" s="19" t="str">
        <f t="shared" si="5"/>
        <v/>
      </c>
      <c r="C54" s="23"/>
      <c r="D54" s="120" t="str">
        <f t="shared" si="6"/>
        <v/>
      </c>
      <c r="E54" s="120"/>
      <c r="F54" s="43"/>
      <c r="G54" s="43"/>
      <c r="H54" s="43"/>
      <c r="I54" s="27"/>
      <c r="J54" s="27"/>
      <c r="K54" s="27"/>
      <c r="L54" s="27"/>
      <c r="M54" s="43"/>
      <c r="N54" s="68" t="str">
        <f>IF(ISBLANK($M$54),"",VLOOKUP($M$54,Bearbeitungen!$A$1:$C$100,3,FALSE))</f>
        <v/>
      </c>
      <c r="O54" s="44"/>
      <c r="Q54" s="16"/>
      <c r="R54" s="16"/>
      <c r="S54" s="16"/>
      <c r="T54" s="71">
        <f t="shared" si="7"/>
        <v>0</v>
      </c>
      <c r="U54" s="71">
        <f t="shared" si="8"/>
        <v>0</v>
      </c>
      <c r="V54" s="71">
        <f t="shared" si="9"/>
        <v>0</v>
      </c>
      <c r="W54" s="71">
        <f t="shared" si="10"/>
        <v>0</v>
      </c>
      <c r="X54" s="71">
        <f t="shared" si="11"/>
        <v>0</v>
      </c>
      <c r="Y54" s="71">
        <f t="shared" si="12"/>
        <v>0</v>
      </c>
      <c r="Z54" s="71">
        <f t="shared" si="0"/>
        <v>0</v>
      </c>
      <c r="AA54" s="71">
        <f t="shared" si="1"/>
        <v>0</v>
      </c>
      <c r="AB54" s="71">
        <f t="shared" si="2"/>
        <v>0</v>
      </c>
      <c r="AC54" s="71">
        <f t="shared" si="3"/>
        <v>0</v>
      </c>
      <c r="AD54" s="71">
        <f t="shared" si="4"/>
        <v>0</v>
      </c>
      <c r="AE54" s="71">
        <f t="shared" si="13"/>
        <v>0</v>
      </c>
    </row>
    <row r="55" spans="1:31" x14ac:dyDescent="0.2">
      <c r="A55" s="63">
        <v>32</v>
      </c>
      <c r="B55" s="19" t="str">
        <f t="shared" si="5"/>
        <v/>
      </c>
      <c r="C55" s="23"/>
      <c r="D55" s="120" t="str">
        <f t="shared" si="6"/>
        <v/>
      </c>
      <c r="E55" s="120"/>
      <c r="F55" s="43"/>
      <c r="G55" s="43"/>
      <c r="H55" s="43"/>
      <c r="I55" s="27"/>
      <c r="J55" s="27"/>
      <c r="K55" s="27"/>
      <c r="L55" s="27"/>
      <c r="M55" s="43"/>
      <c r="N55" s="68" t="str">
        <f>IF(ISBLANK($M$55),"",VLOOKUP($M$55,Bearbeitungen!$A$1:$C$100,3,FALSE))</f>
        <v/>
      </c>
      <c r="O55" s="44"/>
      <c r="Q55" s="16"/>
      <c r="R55" s="16"/>
      <c r="S55" s="16"/>
      <c r="T55" s="71">
        <f t="shared" si="7"/>
        <v>0</v>
      </c>
      <c r="U55" s="71">
        <f t="shared" si="8"/>
        <v>0</v>
      </c>
      <c r="V55" s="71">
        <f t="shared" si="9"/>
        <v>0</v>
      </c>
      <c r="W55" s="71">
        <f t="shared" si="10"/>
        <v>0</v>
      </c>
      <c r="X55" s="71">
        <f t="shared" si="11"/>
        <v>0</v>
      </c>
      <c r="Y55" s="71">
        <f t="shared" si="12"/>
        <v>0</v>
      </c>
      <c r="Z55" s="71">
        <f t="shared" si="0"/>
        <v>0</v>
      </c>
      <c r="AA55" s="71">
        <f t="shared" si="1"/>
        <v>0</v>
      </c>
      <c r="AB55" s="71">
        <f t="shared" si="2"/>
        <v>0</v>
      </c>
      <c r="AC55" s="71">
        <f t="shared" si="3"/>
        <v>0</v>
      </c>
      <c r="AD55" s="71">
        <f t="shared" si="4"/>
        <v>0</v>
      </c>
      <c r="AE55" s="71">
        <f t="shared" si="13"/>
        <v>0</v>
      </c>
    </row>
    <row r="56" spans="1:31" x14ac:dyDescent="0.2">
      <c r="A56" s="63">
        <v>33</v>
      </c>
      <c r="B56" s="19" t="str">
        <f t="shared" si="5"/>
        <v/>
      </c>
      <c r="C56" s="23"/>
      <c r="D56" s="120" t="str">
        <f t="shared" si="6"/>
        <v/>
      </c>
      <c r="E56" s="120"/>
      <c r="F56" s="43"/>
      <c r="G56" s="43"/>
      <c r="H56" s="43"/>
      <c r="I56" s="27"/>
      <c r="J56" s="27"/>
      <c r="K56" s="27"/>
      <c r="L56" s="27"/>
      <c r="M56" s="43"/>
      <c r="N56" s="68" t="str">
        <f>IF(ISBLANK($M$56),"",VLOOKUP($M$56,Bearbeitungen!$A$1:$C$100,3,FALSE))</f>
        <v/>
      </c>
      <c r="O56" s="44"/>
      <c r="Q56" s="16"/>
      <c r="R56" s="16"/>
      <c r="S56" s="16"/>
      <c r="T56" s="71">
        <f t="shared" si="7"/>
        <v>0</v>
      </c>
      <c r="U56" s="71">
        <f t="shared" si="8"/>
        <v>0</v>
      </c>
      <c r="V56" s="71">
        <f t="shared" si="9"/>
        <v>0</v>
      </c>
      <c r="W56" s="71">
        <f t="shared" si="10"/>
        <v>0</v>
      </c>
      <c r="X56" s="71">
        <f t="shared" si="11"/>
        <v>0</v>
      </c>
      <c r="Y56" s="71">
        <f t="shared" si="12"/>
        <v>0</v>
      </c>
      <c r="Z56" s="71">
        <f t="shared" ref="Z56:Z87" si="14">((IF($I56=1,$G56,0))+(IF($J56=1,$G56,0))+(IF($K56=1,$H56,0))+(IF($L56=1,$H56,0)))*F56</f>
        <v>0</v>
      </c>
      <c r="AA56" s="71">
        <f t="shared" ref="AA56:AA87" si="15">((IF($I56=2,$G56,0))+(IF($J56=2,$G56,0))+(IF($K56=2,$H56,0))+(IF($L56=2,$H56,0)))*F56</f>
        <v>0</v>
      </c>
      <c r="AB56" s="71">
        <f t="shared" ref="AB56:AB87" si="16">((IF($I56=3,$G56,0))+(IF($J56=3,$G56,0))+(IF($K56=3,$H56,0))+(IF($L56=3,$H56,0)))*F56</f>
        <v>0</v>
      </c>
      <c r="AC56" s="71">
        <f t="shared" ref="AC56:AC87" si="17">((IF($I56=4,$G56,0))+(IF($J56=4,$G56,0))+(IF($K56=4,$H56,0))+(IF($L56=4,$H56,0)))*F56</f>
        <v>0</v>
      </c>
      <c r="AD56" s="71">
        <f t="shared" ref="AD56:AD87" si="18">((IF($I56=5,$G56,0))+(IF($J56=5,$G56,0))+(IF($K56=5,$H56,0))+(IF($L56=5,$H56,0)))*F56</f>
        <v>0</v>
      </c>
      <c r="AE56" s="71">
        <f t="shared" si="13"/>
        <v>0</v>
      </c>
    </row>
    <row r="57" spans="1:31" x14ac:dyDescent="0.2">
      <c r="A57" s="63">
        <v>34</v>
      </c>
      <c r="B57" s="19" t="str">
        <f t="shared" si="5"/>
        <v/>
      </c>
      <c r="C57" s="23"/>
      <c r="D57" s="120" t="str">
        <f t="shared" si="6"/>
        <v/>
      </c>
      <c r="E57" s="120"/>
      <c r="F57" s="43"/>
      <c r="G57" s="43"/>
      <c r="H57" s="43"/>
      <c r="I57" s="27"/>
      <c r="J57" s="27"/>
      <c r="K57" s="27"/>
      <c r="L57" s="27"/>
      <c r="M57" s="43"/>
      <c r="N57" s="68" t="str">
        <f>IF(ISBLANK($M$57),"",VLOOKUP($M$57,Bearbeitungen!$A$1:$C$100,3,FALSE))</f>
        <v/>
      </c>
      <c r="O57" s="44"/>
      <c r="Q57" s="16"/>
      <c r="R57" s="16"/>
      <c r="S57" s="16"/>
      <c r="T57" s="71">
        <f t="shared" si="7"/>
        <v>0</v>
      </c>
      <c r="U57" s="71">
        <f t="shared" si="8"/>
        <v>0</v>
      </c>
      <c r="V57" s="71">
        <f t="shared" si="9"/>
        <v>0</v>
      </c>
      <c r="W57" s="71">
        <f t="shared" si="10"/>
        <v>0</v>
      </c>
      <c r="X57" s="71">
        <f t="shared" si="11"/>
        <v>0</v>
      </c>
      <c r="Y57" s="71">
        <f t="shared" si="12"/>
        <v>0</v>
      </c>
      <c r="Z57" s="71">
        <f t="shared" si="14"/>
        <v>0</v>
      </c>
      <c r="AA57" s="71">
        <f t="shared" si="15"/>
        <v>0</v>
      </c>
      <c r="AB57" s="71">
        <f t="shared" si="16"/>
        <v>0</v>
      </c>
      <c r="AC57" s="71">
        <f t="shared" si="17"/>
        <v>0</v>
      </c>
      <c r="AD57" s="71">
        <f t="shared" si="18"/>
        <v>0</v>
      </c>
      <c r="AE57" s="71">
        <f t="shared" si="13"/>
        <v>0</v>
      </c>
    </row>
    <row r="58" spans="1:31" x14ac:dyDescent="0.2">
      <c r="A58" s="63">
        <v>35</v>
      </c>
      <c r="B58" s="19" t="str">
        <f t="shared" si="5"/>
        <v/>
      </c>
      <c r="C58" s="23"/>
      <c r="D58" s="120" t="str">
        <f t="shared" si="6"/>
        <v/>
      </c>
      <c r="E58" s="120"/>
      <c r="F58" s="43"/>
      <c r="G58" s="43"/>
      <c r="H58" s="43"/>
      <c r="I58" s="27"/>
      <c r="J58" s="27"/>
      <c r="K58" s="27"/>
      <c r="L58" s="27"/>
      <c r="M58" s="43"/>
      <c r="N58" s="68" t="str">
        <f>IF(ISBLANK($M$58),"",VLOOKUP($M$58,Bearbeitungen!$A$1:$C$100,3,FALSE))</f>
        <v/>
      </c>
      <c r="O58" s="44"/>
      <c r="Q58" s="16"/>
      <c r="R58" s="16"/>
      <c r="S58" s="16"/>
      <c r="T58" s="71">
        <f t="shared" si="7"/>
        <v>0</v>
      </c>
      <c r="U58" s="71">
        <f t="shared" si="8"/>
        <v>0</v>
      </c>
      <c r="V58" s="71">
        <f t="shared" si="9"/>
        <v>0</v>
      </c>
      <c r="W58" s="71">
        <f t="shared" si="10"/>
        <v>0</v>
      </c>
      <c r="X58" s="71">
        <f t="shared" si="11"/>
        <v>0</v>
      </c>
      <c r="Y58" s="71">
        <f t="shared" si="12"/>
        <v>0</v>
      </c>
      <c r="Z58" s="71">
        <f t="shared" si="14"/>
        <v>0</v>
      </c>
      <c r="AA58" s="71">
        <f t="shared" si="15"/>
        <v>0</v>
      </c>
      <c r="AB58" s="71">
        <f t="shared" si="16"/>
        <v>0</v>
      </c>
      <c r="AC58" s="71">
        <f t="shared" si="17"/>
        <v>0</v>
      </c>
      <c r="AD58" s="71">
        <f t="shared" si="18"/>
        <v>0</v>
      </c>
      <c r="AE58" s="71">
        <f t="shared" si="13"/>
        <v>0</v>
      </c>
    </row>
    <row r="59" spans="1:31" x14ac:dyDescent="0.2">
      <c r="A59" s="63">
        <v>36</v>
      </c>
      <c r="B59" s="19" t="str">
        <f t="shared" si="5"/>
        <v/>
      </c>
      <c r="C59" s="23"/>
      <c r="D59" s="120" t="str">
        <f t="shared" si="6"/>
        <v/>
      </c>
      <c r="E59" s="120"/>
      <c r="F59" s="43"/>
      <c r="G59" s="43"/>
      <c r="H59" s="43"/>
      <c r="I59" s="27"/>
      <c r="J59" s="27"/>
      <c r="K59" s="27"/>
      <c r="L59" s="27"/>
      <c r="M59" s="43"/>
      <c r="N59" s="68" t="str">
        <f>IF(ISBLANK($M$59),"",VLOOKUP($M$59,Bearbeitungen!$A$1:$C$100,3,FALSE))</f>
        <v/>
      </c>
      <c r="O59" s="44"/>
      <c r="Q59" s="16"/>
      <c r="R59" s="16"/>
      <c r="S59" s="16"/>
      <c r="T59" s="71">
        <f t="shared" si="7"/>
        <v>0</v>
      </c>
      <c r="U59" s="71">
        <f t="shared" si="8"/>
        <v>0</v>
      </c>
      <c r="V59" s="71">
        <f t="shared" si="9"/>
        <v>0</v>
      </c>
      <c r="W59" s="71">
        <f t="shared" si="10"/>
        <v>0</v>
      </c>
      <c r="X59" s="71">
        <f t="shared" si="11"/>
        <v>0</v>
      </c>
      <c r="Y59" s="71">
        <f t="shared" si="12"/>
        <v>0</v>
      </c>
      <c r="Z59" s="71">
        <f t="shared" si="14"/>
        <v>0</v>
      </c>
      <c r="AA59" s="71">
        <f t="shared" si="15"/>
        <v>0</v>
      </c>
      <c r="AB59" s="71">
        <f t="shared" si="16"/>
        <v>0</v>
      </c>
      <c r="AC59" s="71">
        <f t="shared" si="17"/>
        <v>0</v>
      </c>
      <c r="AD59" s="71">
        <f t="shared" si="18"/>
        <v>0</v>
      </c>
      <c r="AE59" s="71">
        <f t="shared" si="13"/>
        <v>0</v>
      </c>
    </row>
    <row r="60" spans="1:31" x14ac:dyDescent="0.2">
      <c r="A60" s="63">
        <v>37</v>
      </c>
      <c r="B60" s="19" t="str">
        <f t="shared" si="5"/>
        <v/>
      </c>
      <c r="C60" s="23"/>
      <c r="D60" s="120" t="str">
        <f t="shared" si="6"/>
        <v/>
      </c>
      <c r="E60" s="120"/>
      <c r="F60" s="43"/>
      <c r="G60" s="43"/>
      <c r="H60" s="43"/>
      <c r="I60" s="27"/>
      <c r="J60" s="27"/>
      <c r="K60" s="27"/>
      <c r="L60" s="27"/>
      <c r="M60" s="43"/>
      <c r="N60" s="68" t="str">
        <f>IF(ISBLANK($M$60),"",VLOOKUP($M$60,Bearbeitungen!$A$1:$C$100,3,FALSE))</f>
        <v/>
      </c>
      <c r="O60" s="44"/>
      <c r="Q60" s="16"/>
      <c r="R60" s="16"/>
      <c r="S60" s="16"/>
      <c r="T60" s="71">
        <f t="shared" si="7"/>
        <v>0</v>
      </c>
      <c r="U60" s="71">
        <f t="shared" si="8"/>
        <v>0</v>
      </c>
      <c r="V60" s="71">
        <f t="shared" si="9"/>
        <v>0</v>
      </c>
      <c r="W60" s="71">
        <f t="shared" si="10"/>
        <v>0</v>
      </c>
      <c r="X60" s="71">
        <f t="shared" si="11"/>
        <v>0</v>
      </c>
      <c r="Y60" s="71">
        <f t="shared" si="12"/>
        <v>0</v>
      </c>
      <c r="Z60" s="71">
        <f t="shared" si="14"/>
        <v>0</v>
      </c>
      <c r="AA60" s="71">
        <f t="shared" si="15"/>
        <v>0</v>
      </c>
      <c r="AB60" s="71">
        <f t="shared" si="16"/>
        <v>0</v>
      </c>
      <c r="AC60" s="71">
        <f t="shared" si="17"/>
        <v>0</v>
      </c>
      <c r="AD60" s="71">
        <f t="shared" si="18"/>
        <v>0</v>
      </c>
      <c r="AE60" s="71">
        <f t="shared" si="13"/>
        <v>0</v>
      </c>
    </row>
    <row r="61" spans="1:31" x14ac:dyDescent="0.2">
      <c r="A61" s="63">
        <v>38</v>
      </c>
      <c r="B61" s="19" t="str">
        <f t="shared" si="5"/>
        <v/>
      </c>
      <c r="C61" s="23"/>
      <c r="D61" s="120" t="str">
        <f t="shared" si="6"/>
        <v/>
      </c>
      <c r="E61" s="120"/>
      <c r="F61" s="43"/>
      <c r="G61" s="43"/>
      <c r="H61" s="43"/>
      <c r="I61" s="27"/>
      <c r="J61" s="27"/>
      <c r="K61" s="27"/>
      <c r="L61" s="27"/>
      <c r="M61" s="43"/>
      <c r="N61" s="68" t="str">
        <f>IF(ISBLANK($M$61),"",VLOOKUP($M$61,Bearbeitungen!$A$1:$C$100,3,FALSE))</f>
        <v/>
      </c>
      <c r="O61" s="44"/>
      <c r="Q61" s="16"/>
      <c r="R61" s="16"/>
      <c r="S61" s="16"/>
      <c r="T61" s="71">
        <f t="shared" si="7"/>
        <v>0</v>
      </c>
      <c r="U61" s="71">
        <f t="shared" si="8"/>
        <v>0</v>
      </c>
      <c r="V61" s="71">
        <f t="shared" si="9"/>
        <v>0</v>
      </c>
      <c r="W61" s="71">
        <f t="shared" si="10"/>
        <v>0</v>
      </c>
      <c r="X61" s="71">
        <f t="shared" si="11"/>
        <v>0</v>
      </c>
      <c r="Y61" s="71">
        <f t="shared" si="12"/>
        <v>0</v>
      </c>
      <c r="Z61" s="71">
        <f t="shared" si="14"/>
        <v>0</v>
      </c>
      <c r="AA61" s="71">
        <f t="shared" si="15"/>
        <v>0</v>
      </c>
      <c r="AB61" s="71">
        <f t="shared" si="16"/>
        <v>0</v>
      </c>
      <c r="AC61" s="71">
        <f t="shared" si="17"/>
        <v>0</v>
      </c>
      <c r="AD61" s="71">
        <f t="shared" si="18"/>
        <v>0</v>
      </c>
      <c r="AE61" s="71">
        <f t="shared" si="13"/>
        <v>0</v>
      </c>
    </row>
    <row r="62" spans="1:31" x14ac:dyDescent="0.2">
      <c r="A62" s="63">
        <v>39</v>
      </c>
      <c r="B62" s="19" t="str">
        <f t="shared" si="5"/>
        <v/>
      </c>
      <c r="C62" s="23"/>
      <c r="D62" s="120" t="str">
        <f t="shared" si="6"/>
        <v/>
      </c>
      <c r="E62" s="120"/>
      <c r="F62" s="43"/>
      <c r="G62" s="43"/>
      <c r="H62" s="43"/>
      <c r="I62" s="27"/>
      <c r="J62" s="27"/>
      <c r="K62" s="27"/>
      <c r="L62" s="27"/>
      <c r="M62" s="43"/>
      <c r="N62" s="68" t="str">
        <f>IF(ISBLANK($M$62),"",VLOOKUP($M$62,Bearbeitungen!$A$1:$C$100,3,FALSE))</f>
        <v/>
      </c>
      <c r="O62" s="44"/>
      <c r="Q62" s="16"/>
      <c r="R62" s="16"/>
      <c r="S62" s="16"/>
      <c r="T62" s="72">
        <f t="shared" si="7"/>
        <v>0</v>
      </c>
      <c r="U62" s="72">
        <f t="shared" si="8"/>
        <v>0</v>
      </c>
      <c r="V62" s="72">
        <f t="shared" si="9"/>
        <v>0</v>
      </c>
      <c r="W62" s="72">
        <f t="shared" si="10"/>
        <v>0</v>
      </c>
      <c r="X62" s="71">
        <f t="shared" si="11"/>
        <v>0</v>
      </c>
      <c r="Y62" s="71">
        <f t="shared" si="12"/>
        <v>0</v>
      </c>
      <c r="Z62" s="72">
        <f t="shared" si="14"/>
        <v>0</v>
      </c>
      <c r="AA62" s="72">
        <f t="shared" si="15"/>
        <v>0</v>
      </c>
      <c r="AB62" s="72">
        <f t="shared" si="16"/>
        <v>0</v>
      </c>
      <c r="AC62" s="72">
        <f t="shared" si="17"/>
        <v>0</v>
      </c>
      <c r="AD62" s="72">
        <f t="shared" si="18"/>
        <v>0</v>
      </c>
      <c r="AE62" s="71">
        <f t="shared" si="13"/>
        <v>0</v>
      </c>
    </row>
    <row r="63" spans="1:31" x14ac:dyDescent="0.2">
      <c r="A63" s="63">
        <v>40</v>
      </c>
      <c r="B63" s="19" t="str">
        <f t="shared" si="5"/>
        <v/>
      </c>
      <c r="C63" s="23"/>
      <c r="D63" s="120" t="str">
        <f t="shared" si="6"/>
        <v/>
      </c>
      <c r="E63" s="120"/>
      <c r="F63" s="43"/>
      <c r="G63" s="43"/>
      <c r="H63" s="43"/>
      <c r="I63" s="27"/>
      <c r="J63" s="27"/>
      <c r="K63" s="27"/>
      <c r="L63" s="27"/>
      <c r="M63" s="43"/>
      <c r="N63" s="68" t="str">
        <f>IF(ISBLANK($M$63),"",VLOOKUP($M$63,Bearbeitungen!$A$1:$C$100,3,FALSE))</f>
        <v/>
      </c>
      <c r="O63" s="44"/>
      <c r="Q63" s="16"/>
      <c r="R63" s="16"/>
      <c r="S63" s="16"/>
      <c r="T63" s="72">
        <f t="shared" si="7"/>
        <v>0</v>
      </c>
      <c r="U63" s="72">
        <f t="shared" si="8"/>
        <v>0</v>
      </c>
      <c r="V63" s="72">
        <f t="shared" si="9"/>
        <v>0</v>
      </c>
      <c r="W63" s="72">
        <f t="shared" si="10"/>
        <v>0</v>
      </c>
      <c r="X63" s="71">
        <f t="shared" si="11"/>
        <v>0</v>
      </c>
      <c r="Y63" s="71">
        <f t="shared" si="12"/>
        <v>0</v>
      </c>
      <c r="Z63" s="72">
        <f t="shared" si="14"/>
        <v>0</v>
      </c>
      <c r="AA63" s="72">
        <f t="shared" si="15"/>
        <v>0</v>
      </c>
      <c r="AB63" s="72">
        <f t="shared" si="16"/>
        <v>0</v>
      </c>
      <c r="AC63" s="72">
        <f t="shared" si="17"/>
        <v>0</v>
      </c>
      <c r="AD63" s="72">
        <f t="shared" si="18"/>
        <v>0</v>
      </c>
      <c r="AE63" s="71">
        <f t="shared" si="13"/>
        <v>0</v>
      </c>
    </row>
    <row r="64" spans="1:31" x14ac:dyDescent="0.2">
      <c r="A64" s="63">
        <v>41</v>
      </c>
      <c r="B64" s="19" t="str">
        <f t="shared" si="5"/>
        <v/>
      </c>
      <c r="C64" s="23"/>
      <c r="D64" s="120" t="str">
        <f t="shared" si="6"/>
        <v/>
      </c>
      <c r="E64" s="120"/>
      <c r="F64" s="43"/>
      <c r="G64" s="43"/>
      <c r="H64" s="43"/>
      <c r="I64" s="27"/>
      <c r="J64" s="27"/>
      <c r="K64" s="27"/>
      <c r="L64" s="27"/>
      <c r="M64" s="43"/>
      <c r="N64" s="68" t="str">
        <f>IF(ISBLANK($M$64),"",VLOOKUP($M$64,Bearbeitungen!$A$1:$C$100,3,FALSE))</f>
        <v/>
      </c>
      <c r="O64" s="44"/>
      <c r="Q64" s="16"/>
      <c r="R64" s="16"/>
      <c r="S64" s="16"/>
      <c r="T64" s="72">
        <f t="shared" si="7"/>
        <v>0</v>
      </c>
      <c r="U64" s="72">
        <f t="shared" si="8"/>
        <v>0</v>
      </c>
      <c r="V64" s="72">
        <f t="shared" si="9"/>
        <v>0</v>
      </c>
      <c r="W64" s="72">
        <f t="shared" si="10"/>
        <v>0</v>
      </c>
      <c r="X64" s="71">
        <f t="shared" si="11"/>
        <v>0</v>
      </c>
      <c r="Y64" s="71">
        <f t="shared" si="12"/>
        <v>0</v>
      </c>
      <c r="Z64" s="72">
        <f t="shared" si="14"/>
        <v>0</v>
      </c>
      <c r="AA64" s="72">
        <f t="shared" si="15"/>
        <v>0</v>
      </c>
      <c r="AB64" s="72">
        <f t="shared" si="16"/>
        <v>0</v>
      </c>
      <c r="AC64" s="72">
        <f t="shared" si="17"/>
        <v>0</v>
      </c>
      <c r="AD64" s="72">
        <f t="shared" si="18"/>
        <v>0</v>
      </c>
      <c r="AE64" s="71">
        <f t="shared" si="13"/>
        <v>0</v>
      </c>
    </row>
    <row r="65" spans="1:31" x14ac:dyDescent="0.2">
      <c r="A65" s="63">
        <v>42</v>
      </c>
      <c r="B65" s="19" t="str">
        <f t="shared" si="5"/>
        <v/>
      </c>
      <c r="C65" s="23"/>
      <c r="D65" s="120" t="str">
        <f t="shared" si="6"/>
        <v/>
      </c>
      <c r="E65" s="120"/>
      <c r="F65" s="43"/>
      <c r="G65" s="43"/>
      <c r="H65" s="43"/>
      <c r="I65" s="27"/>
      <c r="J65" s="27"/>
      <c r="K65" s="27"/>
      <c r="L65" s="27"/>
      <c r="M65" s="43"/>
      <c r="N65" s="68" t="str">
        <f>IF(ISBLANK($M$65),"",VLOOKUP($M$65,Bearbeitungen!$A$1:$C$100,3,FALSE))</f>
        <v/>
      </c>
      <c r="O65" s="44"/>
      <c r="Q65" s="16"/>
      <c r="R65" s="16"/>
      <c r="S65" s="16"/>
      <c r="T65" s="72">
        <f t="shared" si="7"/>
        <v>0</v>
      </c>
      <c r="U65" s="72">
        <f t="shared" si="8"/>
        <v>0</v>
      </c>
      <c r="V65" s="72">
        <f t="shared" si="9"/>
        <v>0</v>
      </c>
      <c r="W65" s="72">
        <f t="shared" si="10"/>
        <v>0</v>
      </c>
      <c r="X65" s="71">
        <f t="shared" si="11"/>
        <v>0</v>
      </c>
      <c r="Y65" s="71">
        <f t="shared" si="12"/>
        <v>0</v>
      </c>
      <c r="Z65" s="72">
        <f t="shared" si="14"/>
        <v>0</v>
      </c>
      <c r="AA65" s="72">
        <f t="shared" si="15"/>
        <v>0</v>
      </c>
      <c r="AB65" s="72">
        <f t="shared" si="16"/>
        <v>0</v>
      </c>
      <c r="AC65" s="72">
        <f t="shared" si="17"/>
        <v>0</v>
      </c>
      <c r="AD65" s="72">
        <f t="shared" si="18"/>
        <v>0</v>
      </c>
      <c r="AE65" s="71">
        <f t="shared" si="13"/>
        <v>0</v>
      </c>
    </row>
    <row r="66" spans="1:31" x14ac:dyDescent="0.2">
      <c r="A66" s="63">
        <v>43</v>
      </c>
      <c r="B66" s="19" t="str">
        <f t="shared" si="5"/>
        <v/>
      </c>
      <c r="C66" s="23"/>
      <c r="D66" s="120" t="str">
        <f t="shared" si="6"/>
        <v/>
      </c>
      <c r="E66" s="120"/>
      <c r="F66" s="43"/>
      <c r="G66" s="43"/>
      <c r="H66" s="43"/>
      <c r="I66" s="27"/>
      <c r="J66" s="27"/>
      <c r="K66" s="27"/>
      <c r="L66" s="27"/>
      <c r="M66" s="43"/>
      <c r="N66" s="68" t="str">
        <f>IF(ISBLANK($M$66),"",VLOOKUP($M$66,Bearbeitungen!$A$1:$C$100,3,FALSE))</f>
        <v/>
      </c>
      <c r="O66" s="44"/>
      <c r="Q66" s="16"/>
      <c r="R66" s="16"/>
      <c r="S66" s="16"/>
      <c r="T66" s="72">
        <f t="shared" si="7"/>
        <v>0</v>
      </c>
      <c r="U66" s="72">
        <f t="shared" si="8"/>
        <v>0</v>
      </c>
      <c r="V66" s="72">
        <f t="shared" si="9"/>
        <v>0</v>
      </c>
      <c r="W66" s="72">
        <f t="shared" si="10"/>
        <v>0</v>
      </c>
      <c r="X66" s="71">
        <f t="shared" si="11"/>
        <v>0</v>
      </c>
      <c r="Y66" s="71">
        <f t="shared" si="12"/>
        <v>0</v>
      </c>
      <c r="Z66" s="72">
        <f t="shared" si="14"/>
        <v>0</v>
      </c>
      <c r="AA66" s="72">
        <f t="shared" si="15"/>
        <v>0</v>
      </c>
      <c r="AB66" s="72">
        <f t="shared" si="16"/>
        <v>0</v>
      </c>
      <c r="AC66" s="72">
        <f t="shared" si="17"/>
        <v>0</v>
      </c>
      <c r="AD66" s="72">
        <f t="shared" si="18"/>
        <v>0</v>
      </c>
      <c r="AE66" s="71">
        <f t="shared" si="13"/>
        <v>0</v>
      </c>
    </row>
    <row r="67" spans="1:31" x14ac:dyDescent="0.2">
      <c r="A67" s="63">
        <v>44</v>
      </c>
      <c r="B67" s="19" t="str">
        <f t="shared" si="5"/>
        <v/>
      </c>
      <c r="C67" s="23"/>
      <c r="D67" s="120" t="str">
        <f t="shared" si="6"/>
        <v/>
      </c>
      <c r="E67" s="120"/>
      <c r="F67" s="43"/>
      <c r="G67" s="43"/>
      <c r="H67" s="43"/>
      <c r="I67" s="27"/>
      <c r="J67" s="27"/>
      <c r="K67" s="27"/>
      <c r="L67" s="27"/>
      <c r="M67" s="43"/>
      <c r="N67" s="68" t="str">
        <f>IF(ISBLANK($M$67),"",VLOOKUP($M$67,Bearbeitungen!$A$1:$C$100,3,FALSE))</f>
        <v/>
      </c>
      <c r="O67" s="44"/>
      <c r="Q67" s="16"/>
      <c r="R67" s="16"/>
      <c r="S67" s="16"/>
      <c r="T67" s="72">
        <f t="shared" si="7"/>
        <v>0</v>
      </c>
      <c r="U67" s="72">
        <f t="shared" si="8"/>
        <v>0</v>
      </c>
      <c r="V67" s="72">
        <f t="shared" si="9"/>
        <v>0</v>
      </c>
      <c r="W67" s="72">
        <f t="shared" si="10"/>
        <v>0</v>
      </c>
      <c r="X67" s="71">
        <f t="shared" si="11"/>
        <v>0</v>
      </c>
      <c r="Y67" s="71">
        <f t="shared" si="12"/>
        <v>0</v>
      </c>
      <c r="Z67" s="72">
        <f t="shared" si="14"/>
        <v>0</v>
      </c>
      <c r="AA67" s="72">
        <f t="shared" si="15"/>
        <v>0</v>
      </c>
      <c r="AB67" s="72">
        <f t="shared" si="16"/>
        <v>0</v>
      </c>
      <c r="AC67" s="72">
        <f t="shared" si="17"/>
        <v>0</v>
      </c>
      <c r="AD67" s="72">
        <f t="shared" si="18"/>
        <v>0</v>
      </c>
      <c r="AE67" s="71">
        <f t="shared" si="13"/>
        <v>0</v>
      </c>
    </row>
    <row r="68" spans="1:31" x14ac:dyDescent="0.2">
      <c r="A68" s="63">
        <v>45</v>
      </c>
      <c r="B68" s="19" t="str">
        <f t="shared" si="5"/>
        <v/>
      </c>
      <c r="C68" s="23"/>
      <c r="D68" s="120" t="str">
        <f t="shared" si="6"/>
        <v/>
      </c>
      <c r="E68" s="120"/>
      <c r="F68" s="43"/>
      <c r="G68" s="43"/>
      <c r="H68" s="43"/>
      <c r="I68" s="27"/>
      <c r="J68" s="27"/>
      <c r="K68" s="27"/>
      <c r="L68" s="27"/>
      <c r="M68" s="43"/>
      <c r="N68" s="68" t="str">
        <f>IF(ISBLANK($M$68),"",VLOOKUP($M$68,Bearbeitungen!$A$1:$C$100,3,FALSE))</f>
        <v/>
      </c>
      <c r="O68" s="44"/>
      <c r="Q68" s="16"/>
      <c r="R68" s="16"/>
      <c r="S68" s="16"/>
      <c r="T68" s="72">
        <f t="shared" si="7"/>
        <v>0</v>
      </c>
      <c r="U68" s="72">
        <f t="shared" si="8"/>
        <v>0</v>
      </c>
      <c r="V68" s="72">
        <f t="shared" si="9"/>
        <v>0</v>
      </c>
      <c r="W68" s="72">
        <f t="shared" si="10"/>
        <v>0</v>
      </c>
      <c r="X68" s="71">
        <f t="shared" si="11"/>
        <v>0</v>
      </c>
      <c r="Y68" s="71">
        <f t="shared" si="12"/>
        <v>0</v>
      </c>
      <c r="Z68" s="72">
        <f t="shared" si="14"/>
        <v>0</v>
      </c>
      <c r="AA68" s="72">
        <f t="shared" si="15"/>
        <v>0</v>
      </c>
      <c r="AB68" s="72">
        <f t="shared" si="16"/>
        <v>0</v>
      </c>
      <c r="AC68" s="72">
        <f t="shared" si="17"/>
        <v>0</v>
      </c>
      <c r="AD68" s="72">
        <f t="shared" si="18"/>
        <v>0</v>
      </c>
      <c r="AE68" s="71">
        <f t="shared" si="13"/>
        <v>0</v>
      </c>
    </row>
    <row r="69" spans="1:31" x14ac:dyDescent="0.2">
      <c r="A69" s="63">
        <v>46</v>
      </c>
      <c r="B69" s="19" t="str">
        <f t="shared" si="5"/>
        <v/>
      </c>
      <c r="C69" s="23"/>
      <c r="D69" s="120" t="str">
        <f t="shared" si="6"/>
        <v/>
      </c>
      <c r="E69" s="120"/>
      <c r="F69" s="43"/>
      <c r="G69" s="43"/>
      <c r="H69" s="43"/>
      <c r="I69" s="27"/>
      <c r="J69" s="27"/>
      <c r="K69" s="27"/>
      <c r="L69" s="27"/>
      <c r="M69" s="43"/>
      <c r="N69" s="68" t="str">
        <f>IF(ISBLANK($M$69),"",VLOOKUP($M$69,Bearbeitungen!$A$1:$C$100,3,FALSE))</f>
        <v/>
      </c>
      <c r="O69" s="44"/>
      <c r="Q69" s="16"/>
      <c r="R69" s="16"/>
      <c r="S69" s="16"/>
      <c r="T69" s="72">
        <f t="shared" si="7"/>
        <v>0</v>
      </c>
      <c r="U69" s="72">
        <f t="shared" si="8"/>
        <v>0</v>
      </c>
      <c r="V69" s="72">
        <f t="shared" si="9"/>
        <v>0</v>
      </c>
      <c r="W69" s="72">
        <f t="shared" si="10"/>
        <v>0</v>
      </c>
      <c r="X69" s="71">
        <f t="shared" si="11"/>
        <v>0</v>
      </c>
      <c r="Y69" s="71">
        <f t="shared" si="12"/>
        <v>0</v>
      </c>
      <c r="Z69" s="72">
        <f t="shared" si="14"/>
        <v>0</v>
      </c>
      <c r="AA69" s="72">
        <f t="shared" si="15"/>
        <v>0</v>
      </c>
      <c r="AB69" s="72">
        <f t="shared" si="16"/>
        <v>0</v>
      </c>
      <c r="AC69" s="72">
        <f t="shared" si="17"/>
        <v>0</v>
      </c>
      <c r="AD69" s="72">
        <f t="shared" si="18"/>
        <v>0</v>
      </c>
      <c r="AE69" s="71">
        <f t="shared" si="13"/>
        <v>0</v>
      </c>
    </row>
    <row r="70" spans="1:31" x14ac:dyDescent="0.2">
      <c r="A70" s="63">
        <v>47</v>
      </c>
      <c r="B70" s="19" t="str">
        <f t="shared" si="5"/>
        <v/>
      </c>
      <c r="C70" s="23"/>
      <c r="D70" s="120" t="str">
        <f t="shared" si="6"/>
        <v/>
      </c>
      <c r="E70" s="120"/>
      <c r="F70" s="43"/>
      <c r="G70" s="43"/>
      <c r="H70" s="43"/>
      <c r="I70" s="27"/>
      <c r="J70" s="27"/>
      <c r="K70" s="27"/>
      <c r="L70" s="27"/>
      <c r="M70" s="43"/>
      <c r="N70" s="68" t="str">
        <f>IF(ISBLANK($M$70),"",VLOOKUP($M$70,Bearbeitungen!$A$1:$C$100,3,FALSE))</f>
        <v/>
      </c>
      <c r="O70" s="44"/>
      <c r="Q70" s="16"/>
      <c r="R70" s="16"/>
      <c r="S70" s="16"/>
      <c r="T70" s="72">
        <f t="shared" si="7"/>
        <v>0</v>
      </c>
      <c r="U70" s="72">
        <f t="shared" si="8"/>
        <v>0</v>
      </c>
      <c r="V70" s="72">
        <f t="shared" si="9"/>
        <v>0</v>
      </c>
      <c r="W70" s="72">
        <f t="shared" si="10"/>
        <v>0</v>
      </c>
      <c r="X70" s="71">
        <f t="shared" si="11"/>
        <v>0</v>
      </c>
      <c r="Y70" s="71">
        <f t="shared" si="12"/>
        <v>0</v>
      </c>
      <c r="Z70" s="72">
        <f t="shared" si="14"/>
        <v>0</v>
      </c>
      <c r="AA70" s="72">
        <f t="shared" si="15"/>
        <v>0</v>
      </c>
      <c r="AB70" s="72">
        <f t="shared" si="16"/>
        <v>0</v>
      </c>
      <c r="AC70" s="72">
        <f t="shared" si="17"/>
        <v>0</v>
      </c>
      <c r="AD70" s="72">
        <f t="shared" si="18"/>
        <v>0</v>
      </c>
      <c r="AE70" s="71">
        <f t="shared" si="13"/>
        <v>0</v>
      </c>
    </row>
    <row r="71" spans="1:31" x14ac:dyDescent="0.2">
      <c r="A71" s="63">
        <v>48</v>
      </c>
      <c r="B71" s="19" t="str">
        <f t="shared" si="5"/>
        <v/>
      </c>
      <c r="C71" s="23"/>
      <c r="D71" s="120" t="str">
        <f t="shared" si="6"/>
        <v/>
      </c>
      <c r="E71" s="120"/>
      <c r="F71" s="43"/>
      <c r="G71" s="43"/>
      <c r="H71" s="43"/>
      <c r="I71" s="27"/>
      <c r="J71" s="27"/>
      <c r="K71" s="27"/>
      <c r="L71" s="27"/>
      <c r="M71" s="43"/>
      <c r="N71" s="68" t="str">
        <f>IF(ISBLANK($M$71),"",VLOOKUP($M$71,Bearbeitungen!$A$1:$C$100,3,FALSE))</f>
        <v/>
      </c>
      <c r="O71" s="44"/>
      <c r="Q71" s="16"/>
      <c r="R71" s="16"/>
      <c r="S71" s="16"/>
      <c r="T71" s="72">
        <f t="shared" si="7"/>
        <v>0</v>
      </c>
      <c r="U71" s="72">
        <f t="shared" si="8"/>
        <v>0</v>
      </c>
      <c r="V71" s="72">
        <f t="shared" si="9"/>
        <v>0</v>
      </c>
      <c r="W71" s="72">
        <f t="shared" si="10"/>
        <v>0</v>
      </c>
      <c r="X71" s="71">
        <f t="shared" si="11"/>
        <v>0</v>
      </c>
      <c r="Y71" s="71">
        <f t="shared" si="12"/>
        <v>0</v>
      </c>
      <c r="Z71" s="72">
        <f t="shared" si="14"/>
        <v>0</v>
      </c>
      <c r="AA71" s="72">
        <f t="shared" si="15"/>
        <v>0</v>
      </c>
      <c r="AB71" s="72">
        <f t="shared" si="16"/>
        <v>0</v>
      </c>
      <c r="AC71" s="72">
        <f t="shared" si="17"/>
        <v>0</v>
      </c>
      <c r="AD71" s="72">
        <f t="shared" si="18"/>
        <v>0</v>
      </c>
      <c r="AE71" s="71">
        <f t="shared" si="13"/>
        <v>0</v>
      </c>
    </row>
    <row r="72" spans="1:31" x14ac:dyDescent="0.2">
      <c r="A72" s="63">
        <v>49</v>
      </c>
      <c r="B72" s="19" t="str">
        <f t="shared" si="5"/>
        <v/>
      </c>
      <c r="C72" s="23"/>
      <c r="D72" s="120" t="str">
        <f t="shared" si="6"/>
        <v/>
      </c>
      <c r="E72" s="120"/>
      <c r="F72" s="43"/>
      <c r="G72" s="43"/>
      <c r="H72" s="43"/>
      <c r="I72" s="27"/>
      <c r="J72" s="27"/>
      <c r="K72" s="27"/>
      <c r="L72" s="27"/>
      <c r="M72" s="43"/>
      <c r="N72" s="68" t="str">
        <f>IF(ISBLANK($M$72),"",VLOOKUP($M$72,Bearbeitungen!$A$1:$C$100,3,FALSE))</f>
        <v/>
      </c>
      <c r="O72" s="44"/>
      <c r="Q72" s="16"/>
      <c r="R72" s="16"/>
      <c r="S72" s="16"/>
      <c r="T72" s="72">
        <f t="shared" si="7"/>
        <v>0</v>
      </c>
      <c r="U72" s="72">
        <f t="shared" si="8"/>
        <v>0</v>
      </c>
      <c r="V72" s="72">
        <f t="shared" si="9"/>
        <v>0</v>
      </c>
      <c r="W72" s="72">
        <f t="shared" si="10"/>
        <v>0</v>
      </c>
      <c r="X72" s="71">
        <f t="shared" si="11"/>
        <v>0</v>
      </c>
      <c r="Y72" s="71">
        <f t="shared" si="12"/>
        <v>0</v>
      </c>
      <c r="Z72" s="72">
        <f t="shared" si="14"/>
        <v>0</v>
      </c>
      <c r="AA72" s="72">
        <f t="shared" si="15"/>
        <v>0</v>
      </c>
      <c r="AB72" s="72">
        <f t="shared" si="16"/>
        <v>0</v>
      </c>
      <c r="AC72" s="72">
        <f t="shared" si="17"/>
        <v>0</v>
      </c>
      <c r="AD72" s="72">
        <f t="shared" si="18"/>
        <v>0</v>
      </c>
      <c r="AE72" s="71">
        <f t="shared" si="13"/>
        <v>0</v>
      </c>
    </row>
    <row r="73" spans="1:31" x14ac:dyDescent="0.2">
      <c r="A73" s="63">
        <v>50</v>
      </c>
      <c r="B73" s="19" t="str">
        <f t="shared" si="5"/>
        <v/>
      </c>
      <c r="C73" s="23"/>
      <c r="D73" s="120" t="str">
        <f t="shared" si="6"/>
        <v/>
      </c>
      <c r="E73" s="120"/>
      <c r="F73" s="43"/>
      <c r="G73" s="43"/>
      <c r="H73" s="43"/>
      <c r="I73" s="27"/>
      <c r="J73" s="27"/>
      <c r="K73" s="27"/>
      <c r="L73" s="27"/>
      <c r="M73" s="43"/>
      <c r="N73" s="68" t="str">
        <f>IF(ISBLANK($M$73),"",VLOOKUP($M$73,Bearbeitungen!$A$1:$C$100,3,FALSE))</f>
        <v/>
      </c>
      <c r="O73" s="44"/>
      <c r="Q73" s="16"/>
      <c r="R73" s="16"/>
      <c r="S73" s="16"/>
      <c r="T73" s="72">
        <f t="shared" si="7"/>
        <v>0</v>
      </c>
      <c r="U73" s="72">
        <f t="shared" si="8"/>
        <v>0</v>
      </c>
      <c r="V73" s="72">
        <f t="shared" si="9"/>
        <v>0</v>
      </c>
      <c r="W73" s="72">
        <f t="shared" si="10"/>
        <v>0</v>
      </c>
      <c r="X73" s="71">
        <f t="shared" si="11"/>
        <v>0</v>
      </c>
      <c r="Y73" s="71">
        <f t="shared" si="12"/>
        <v>0</v>
      </c>
      <c r="Z73" s="72">
        <f t="shared" si="14"/>
        <v>0</v>
      </c>
      <c r="AA73" s="72">
        <f t="shared" si="15"/>
        <v>0</v>
      </c>
      <c r="AB73" s="72">
        <f t="shared" si="16"/>
        <v>0</v>
      </c>
      <c r="AC73" s="72">
        <f t="shared" si="17"/>
        <v>0</v>
      </c>
      <c r="AD73" s="72">
        <f t="shared" si="18"/>
        <v>0</v>
      </c>
      <c r="AE73" s="71">
        <f t="shared" si="13"/>
        <v>0</v>
      </c>
    </row>
    <row r="74" spans="1:31" x14ac:dyDescent="0.2">
      <c r="A74" s="63">
        <v>51</v>
      </c>
      <c r="B74" s="19" t="str">
        <f t="shared" si="5"/>
        <v/>
      </c>
      <c r="C74" s="23"/>
      <c r="D74" s="120" t="str">
        <f t="shared" si="6"/>
        <v/>
      </c>
      <c r="E74" s="120"/>
      <c r="F74" s="43"/>
      <c r="G74" s="43"/>
      <c r="H74" s="43"/>
      <c r="I74" s="27"/>
      <c r="J74" s="27"/>
      <c r="K74" s="27"/>
      <c r="L74" s="27"/>
      <c r="M74" s="43"/>
      <c r="N74" s="68" t="str">
        <f>IF(ISBLANK($M$74),"",VLOOKUP($M$74,Bearbeitungen!$A$1:$C$100,3,FALSE))</f>
        <v/>
      </c>
      <c r="O74" s="44"/>
      <c r="Q74" s="16"/>
      <c r="R74" s="16"/>
      <c r="S74" s="16"/>
      <c r="T74" s="72">
        <f t="shared" si="7"/>
        <v>0</v>
      </c>
      <c r="U74" s="72">
        <f t="shared" si="8"/>
        <v>0</v>
      </c>
      <c r="V74" s="72">
        <f t="shared" si="9"/>
        <v>0</v>
      </c>
      <c r="W74" s="72">
        <f t="shared" si="10"/>
        <v>0</v>
      </c>
      <c r="X74" s="71">
        <f t="shared" si="11"/>
        <v>0</v>
      </c>
      <c r="Y74" s="71">
        <f t="shared" si="12"/>
        <v>0</v>
      </c>
      <c r="Z74" s="72">
        <f t="shared" si="14"/>
        <v>0</v>
      </c>
      <c r="AA74" s="72">
        <f t="shared" si="15"/>
        <v>0</v>
      </c>
      <c r="AB74" s="72">
        <f t="shared" si="16"/>
        <v>0</v>
      </c>
      <c r="AC74" s="72">
        <f t="shared" si="17"/>
        <v>0</v>
      </c>
      <c r="AD74" s="72">
        <f t="shared" si="18"/>
        <v>0</v>
      </c>
      <c r="AE74" s="71">
        <f t="shared" si="13"/>
        <v>0</v>
      </c>
    </row>
    <row r="75" spans="1:31" x14ac:dyDescent="0.2">
      <c r="A75" s="63">
        <v>52</v>
      </c>
      <c r="B75" s="19" t="str">
        <f t="shared" si="5"/>
        <v/>
      </c>
      <c r="C75" s="23"/>
      <c r="D75" s="120" t="str">
        <f t="shared" si="6"/>
        <v/>
      </c>
      <c r="E75" s="120"/>
      <c r="F75" s="43"/>
      <c r="G75" s="43"/>
      <c r="H75" s="43"/>
      <c r="I75" s="27"/>
      <c r="J75" s="27"/>
      <c r="K75" s="27"/>
      <c r="L75" s="27"/>
      <c r="M75" s="43"/>
      <c r="N75" s="68" t="str">
        <f>IF(ISBLANK($M$75),"",VLOOKUP($M$75,Bearbeitungen!$A$1:$C$100,3,FALSE))</f>
        <v/>
      </c>
      <c r="O75" s="44"/>
      <c r="Q75" s="16"/>
      <c r="R75" s="16"/>
      <c r="S75" s="16"/>
      <c r="T75" s="72">
        <f t="shared" si="7"/>
        <v>0</v>
      </c>
      <c r="U75" s="72">
        <f t="shared" si="8"/>
        <v>0</v>
      </c>
      <c r="V75" s="72">
        <f t="shared" si="9"/>
        <v>0</v>
      </c>
      <c r="W75" s="72">
        <f t="shared" si="10"/>
        <v>0</v>
      </c>
      <c r="X75" s="71">
        <f t="shared" si="11"/>
        <v>0</v>
      </c>
      <c r="Y75" s="71">
        <f t="shared" si="12"/>
        <v>0</v>
      </c>
      <c r="Z75" s="72">
        <f t="shared" si="14"/>
        <v>0</v>
      </c>
      <c r="AA75" s="72">
        <f t="shared" si="15"/>
        <v>0</v>
      </c>
      <c r="AB75" s="72">
        <f t="shared" si="16"/>
        <v>0</v>
      </c>
      <c r="AC75" s="72">
        <f t="shared" si="17"/>
        <v>0</v>
      </c>
      <c r="AD75" s="72">
        <f t="shared" si="18"/>
        <v>0</v>
      </c>
      <c r="AE75" s="71">
        <f t="shared" si="13"/>
        <v>0</v>
      </c>
    </row>
    <row r="76" spans="1:31" x14ac:dyDescent="0.2">
      <c r="A76" s="63">
        <v>53</v>
      </c>
      <c r="B76" s="19" t="str">
        <f t="shared" si="5"/>
        <v/>
      </c>
      <c r="C76" s="23"/>
      <c r="D76" s="120" t="str">
        <f t="shared" si="6"/>
        <v/>
      </c>
      <c r="E76" s="120"/>
      <c r="F76" s="43"/>
      <c r="G76" s="43"/>
      <c r="H76" s="43"/>
      <c r="I76" s="27"/>
      <c r="J76" s="27"/>
      <c r="K76" s="27"/>
      <c r="L76" s="27"/>
      <c r="M76" s="43"/>
      <c r="N76" s="68" t="str">
        <f>IF(ISBLANK($M$76),"",VLOOKUP($M$76,Bearbeitungen!$A$1:$C$100,3,FALSE))</f>
        <v/>
      </c>
      <c r="O76" s="44"/>
      <c r="Q76" s="16"/>
      <c r="R76" s="16"/>
      <c r="S76" s="16"/>
      <c r="T76" s="72">
        <f t="shared" si="7"/>
        <v>0</v>
      </c>
      <c r="U76" s="72">
        <f t="shared" si="8"/>
        <v>0</v>
      </c>
      <c r="V76" s="72">
        <f t="shared" si="9"/>
        <v>0</v>
      </c>
      <c r="W76" s="72">
        <f t="shared" si="10"/>
        <v>0</v>
      </c>
      <c r="X76" s="71">
        <f t="shared" si="11"/>
        <v>0</v>
      </c>
      <c r="Y76" s="71">
        <f t="shared" si="12"/>
        <v>0</v>
      </c>
      <c r="Z76" s="72">
        <f t="shared" si="14"/>
        <v>0</v>
      </c>
      <c r="AA76" s="72">
        <f t="shared" si="15"/>
        <v>0</v>
      </c>
      <c r="AB76" s="72">
        <f t="shared" si="16"/>
        <v>0</v>
      </c>
      <c r="AC76" s="72">
        <f t="shared" si="17"/>
        <v>0</v>
      </c>
      <c r="AD76" s="72">
        <f t="shared" si="18"/>
        <v>0</v>
      </c>
      <c r="AE76" s="71">
        <f t="shared" si="13"/>
        <v>0</v>
      </c>
    </row>
    <row r="77" spans="1:31" x14ac:dyDescent="0.2">
      <c r="A77" s="63">
        <v>54</v>
      </c>
      <c r="B77" s="19" t="str">
        <f t="shared" si="5"/>
        <v/>
      </c>
      <c r="C77" s="23"/>
      <c r="D77" s="120" t="str">
        <f t="shared" si="6"/>
        <v/>
      </c>
      <c r="E77" s="120"/>
      <c r="F77" s="43"/>
      <c r="G77" s="43"/>
      <c r="H77" s="43"/>
      <c r="I77" s="27"/>
      <c r="J77" s="27"/>
      <c r="K77" s="27"/>
      <c r="L77" s="27"/>
      <c r="M77" s="43"/>
      <c r="N77" s="68" t="str">
        <f>IF(ISBLANK($M$77),"",VLOOKUP($M$77,Bearbeitungen!$A$1:$C$100,3,FALSE))</f>
        <v/>
      </c>
      <c r="O77" s="44"/>
      <c r="Q77" s="16"/>
      <c r="R77" s="16"/>
      <c r="S77" s="16"/>
      <c r="T77" s="72">
        <f t="shared" si="7"/>
        <v>0</v>
      </c>
      <c r="U77" s="72">
        <f t="shared" si="8"/>
        <v>0</v>
      </c>
      <c r="V77" s="72">
        <f t="shared" si="9"/>
        <v>0</v>
      </c>
      <c r="W77" s="72">
        <f t="shared" si="10"/>
        <v>0</v>
      </c>
      <c r="X77" s="71">
        <f t="shared" si="11"/>
        <v>0</v>
      </c>
      <c r="Y77" s="71">
        <f t="shared" si="12"/>
        <v>0</v>
      </c>
      <c r="Z77" s="72">
        <f t="shared" si="14"/>
        <v>0</v>
      </c>
      <c r="AA77" s="72">
        <f t="shared" si="15"/>
        <v>0</v>
      </c>
      <c r="AB77" s="72">
        <f t="shared" si="16"/>
        <v>0</v>
      </c>
      <c r="AC77" s="72">
        <f t="shared" si="17"/>
        <v>0</v>
      </c>
      <c r="AD77" s="72">
        <f t="shared" si="18"/>
        <v>0</v>
      </c>
      <c r="AE77" s="71">
        <f t="shared" si="13"/>
        <v>0</v>
      </c>
    </row>
    <row r="78" spans="1:31" x14ac:dyDescent="0.2">
      <c r="A78" s="63">
        <v>55</v>
      </c>
      <c r="B78" s="19" t="str">
        <f t="shared" si="5"/>
        <v/>
      </c>
      <c r="C78" s="23"/>
      <c r="D78" s="120" t="str">
        <f t="shared" si="6"/>
        <v/>
      </c>
      <c r="E78" s="120"/>
      <c r="F78" s="43"/>
      <c r="G78" s="43"/>
      <c r="H78" s="43"/>
      <c r="I78" s="27"/>
      <c r="J78" s="27"/>
      <c r="K78" s="27"/>
      <c r="L78" s="27"/>
      <c r="M78" s="43"/>
      <c r="N78" s="68" t="str">
        <f>IF(ISBLANK($M$78),"",VLOOKUP($M$78,Bearbeitungen!$A$1:$C$100,3,FALSE))</f>
        <v/>
      </c>
      <c r="O78" s="44"/>
      <c r="Q78" s="16"/>
      <c r="R78" s="16"/>
      <c r="S78" s="16"/>
      <c r="T78" s="72">
        <f t="shared" si="7"/>
        <v>0</v>
      </c>
      <c r="U78" s="72">
        <f t="shared" si="8"/>
        <v>0</v>
      </c>
      <c r="V78" s="72">
        <f t="shared" si="9"/>
        <v>0</v>
      </c>
      <c r="W78" s="72">
        <f t="shared" si="10"/>
        <v>0</v>
      </c>
      <c r="X78" s="71">
        <f t="shared" si="11"/>
        <v>0</v>
      </c>
      <c r="Y78" s="71">
        <f t="shared" si="12"/>
        <v>0</v>
      </c>
      <c r="Z78" s="72">
        <f t="shared" si="14"/>
        <v>0</v>
      </c>
      <c r="AA78" s="72">
        <f t="shared" si="15"/>
        <v>0</v>
      </c>
      <c r="AB78" s="72">
        <f t="shared" si="16"/>
        <v>0</v>
      </c>
      <c r="AC78" s="72">
        <f t="shared" si="17"/>
        <v>0</v>
      </c>
      <c r="AD78" s="72">
        <f t="shared" si="18"/>
        <v>0</v>
      </c>
      <c r="AE78" s="71">
        <f t="shared" si="13"/>
        <v>0</v>
      </c>
    </row>
    <row r="79" spans="1:31" x14ac:dyDescent="0.2">
      <c r="A79" s="63">
        <v>56</v>
      </c>
      <c r="B79" s="19" t="str">
        <f t="shared" si="5"/>
        <v/>
      </c>
      <c r="C79" s="23"/>
      <c r="D79" s="120" t="str">
        <f t="shared" si="6"/>
        <v/>
      </c>
      <c r="E79" s="120"/>
      <c r="F79" s="43"/>
      <c r="G79" s="43"/>
      <c r="H79" s="43"/>
      <c r="I79" s="27"/>
      <c r="J79" s="27"/>
      <c r="K79" s="27"/>
      <c r="L79" s="27"/>
      <c r="M79" s="43"/>
      <c r="N79" s="68" t="str">
        <f>IF(ISBLANK($M$79),"",VLOOKUP($M$79,Bearbeitungen!$A$1:$C$100,3,FALSE))</f>
        <v/>
      </c>
      <c r="O79" s="44"/>
      <c r="Q79" s="16"/>
      <c r="R79" s="16"/>
      <c r="S79" s="16"/>
      <c r="T79" s="72">
        <f t="shared" si="7"/>
        <v>0</v>
      </c>
      <c r="U79" s="72">
        <f t="shared" si="8"/>
        <v>0</v>
      </c>
      <c r="V79" s="72">
        <f t="shared" si="9"/>
        <v>0</v>
      </c>
      <c r="W79" s="72">
        <f t="shared" si="10"/>
        <v>0</v>
      </c>
      <c r="X79" s="71">
        <f t="shared" si="11"/>
        <v>0</v>
      </c>
      <c r="Y79" s="71">
        <f t="shared" si="12"/>
        <v>0</v>
      </c>
      <c r="Z79" s="72">
        <f t="shared" si="14"/>
        <v>0</v>
      </c>
      <c r="AA79" s="72">
        <f t="shared" si="15"/>
        <v>0</v>
      </c>
      <c r="AB79" s="72">
        <f t="shared" si="16"/>
        <v>0</v>
      </c>
      <c r="AC79" s="72">
        <f t="shared" si="17"/>
        <v>0</v>
      </c>
      <c r="AD79" s="72">
        <f t="shared" si="18"/>
        <v>0</v>
      </c>
      <c r="AE79" s="71">
        <f t="shared" si="13"/>
        <v>0</v>
      </c>
    </row>
    <row r="80" spans="1:31" x14ac:dyDescent="0.2">
      <c r="A80" s="63">
        <v>57</v>
      </c>
      <c r="B80" s="19" t="str">
        <f t="shared" si="5"/>
        <v/>
      </c>
      <c r="C80" s="23"/>
      <c r="D80" s="120" t="str">
        <f t="shared" si="6"/>
        <v/>
      </c>
      <c r="E80" s="120"/>
      <c r="F80" s="43"/>
      <c r="G80" s="43"/>
      <c r="H80" s="43"/>
      <c r="I80" s="27"/>
      <c r="J80" s="27"/>
      <c r="K80" s="27"/>
      <c r="L80" s="27"/>
      <c r="M80" s="43"/>
      <c r="N80" s="68" t="str">
        <f>IF(ISBLANK($M$80),"",VLOOKUP($M$80,Bearbeitungen!$A$1:$C$100,3,FALSE))</f>
        <v/>
      </c>
      <c r="O80" s="44"/>
      <c r="Q80" s="16"/>
      <c r="R80" s="16"/>
      <c r="S80" s="16"/>
      <c r="T80" s="72">
        <f t="shared" si="7"/>
        <v>0</v>
      </c>
      <c r="U80" s="72">
        <f t="shared" si="8"/>
        <v>0</v>
      </c>
      <c r="V80" s="72">
        <f t="shared" si="9"/>
        <v>0</v>
      </c>
      <c r="W80" s="72">
        <f t="shared" si="10"/>
        <v>0</v>
      </c>
      <c r="X80" s="71">
        <f t="shared" si="11"/>
        <v>0</v>
      </c>
      <c r="Y80" s="71">
        <f t="shared" si="12"/>
        <v>0</v>
      </c>
      <c r="Z80" s="72">
        <f t="shared" si="14"/>
        <v>0</v>
      </c>
      <c r="AA80" s="72">
        <f t="shared" si="15"/>
        <v>0</v>
      </c>
      <c r="AB80" s="72">
        <f t="shared" si="16"/>
        <v>0</v>
      </c>
      <c r="AC80" s="72">
        <f t="shared" si="17"/>
        <v>0</v>
      </c>
      <c r="AD80" s="72">
        <f t="shared" si="18"/>
        <v>0</v>
      </c>
      <c r="AE80" s="71">
        <f t="shared" si="13"/>
        <v>0</v>
      </c>
    </row>
    <row r="81" spans="1:31" x14ac:dyDescent="0.2">
      <c r="A81" s="63">
        <v>58</v>
      </c>
      <c r="B81" s="19" t="str">
        <f t="shared" si="5"/>
        <v/>
      </c>
      <c r="C81" s="23"/>
      <c r="D81" s="120" t="str">
        <f t="shared" si="6"/>
        <v/>
      </c>
      <c r="E81" s="120"/>
      <c r="F81" s="43"/>
      <c r="G81" s="43"/>
      <c r="H81" s="43"/>
      <c r="I81" s="27"/>
      <c r="J81" s="27"/>
      <c r="K81" s="27"/>
      <c r="L81" s="27"/>
      <c r="M81" s="43"/>
      <c r="N81" s="68" t="str">
        <f>IF(ISBLANK($M$81),"",VLOOKUP($M$81,Bearbeitungen!$A$1:$C$100,3,FALSE))</f>
        <v/>
      </c>
      <c r="O81" s="44"/>
      <c r="Q81" s="16"/>
      <c r="R81" s="16"/>
      <c r="S81" s="16"/>
      <c r="T81" s="72">
        <f t="shared" si="7"/>
        <v>0</v>
      </c>
      <c r="U81" s="72">
        <f t="shared" si="8"/>
        <v>0</v>
      </c>
      <c r="V81" s="72">
        <f t="shared" si="9"/>
        <v>0</v>
      </c>
      <c r="W81" s="72">
        <f t="shared" si="10"/>
        <v>0</v>
      </c>
      <c r="X81" s="71">
        <f t="shared" si="11"/>
        <v>0</v>
      </c>
      <c r="Y81" s="71">
        <f t="shared" si="12"/>
        <v>0</v>
      </c>
      <c r="Z81" s="72">
        <f t="shared" si="14"/>
        <v>0</v>
      </c>
      <c r="AA81" s="72">
        <f t="shared" si="15"/>
        <v>0</v>
      </c>
      <c r="AB81" s="72">
        <f t="shared" si="16"/>
        <v>0</v>
      </c>
      <c r="AC81" s="72">
        <f t="shared" si="17"/>
        <v>0</v>
      </c>
      <c r="AD81" s="72">
        <f t="shared" si="18"/>
        <v>0</v>
      </c>
      <c r="AE81" s="71">
        <f t="shared" si="13"/>
        <v>0</v>
      </c>
    </row>
    <row r="82" spans="1:31" x14ac:dyDescent="0.2">
      <c r="A82" s="63">
        <v>59</v>
      </c>
      <c r="B82" s="19" t="str">
        <f t="shared" si="5"/>
        <v/>
      </c>
      <c r="C82" s="23"/>
      <c r="D82" s="120" t="str">
        <f t="shared" si="6"/>
        <v/>
      </c>
      <c r="E82" s="120"/>
      <c r="F82" s="43"/>
      <c r="G82" s="43"/>
      <c r="H82" s="43"/>
      <c r="I82" s="27"/>
      <c r="J82" s="27"/>
      <c r="K82" s="27"/>
      <c r="L82" s="27"/>
      <c r="M82" s="43"/>
      <c r="N82" s="68" t="str">
        <f>IF(ISBLANK($M$82),"",VLOOKUP($M$82,Bearbeitungen!$A$1:$C$100,3,FALSE))</f>
        <v/>
      </c>
      <c r="O82" s="44"/>
      <c r="Q82" s="16"/>
      <c r="R82" s="16"/>
      <c r="S82" s="16"/>
      <c r="T82" s="72">
        <f t="shared" si="7"/>
        <v>0</v>
      </c>
      <c r="U82" s="72">
        <f t="shared" si="8"/>
        <v>0</v>
      </c>
      <c r="V82" s="72">
        <f t="shared" si="9"/>
        <v>0</v>
      </c>
      <c r="W82" s="72">
        <f t="shared" si="10"/>
        <v>0</v>
      </c>
      <c r="X82" s="71">
        <f t="shared" si="11"/>
        <v>0</v>
      </c>
      <c r="Y82" s="71">
        <f t="shared" si="12"/>
        <v>0</v>
      </c>
      <c r="Z82" s="72">
        <f t="shared" si="14"/>
        <v>0</v>
      </c>
      <c r="AA82" s="72">
        <f t="shared" si="15"/>
        <v>0</v>
      </c>
      <c r="AB82" s="72">
        <f t="shared" si="16"/>
        <v>0</v>
      </c>
      <c r="AC82" s="72">
        <f t="shared" si="17"/>
        <v>0</v>
      </c>
      <c r="AD82" s="72">
        <f t="shared" si="18"/>
        <v>0</v>
      </c>
      <c r="AE82" s="71">
        <f t="shared" si="13"/>
        <v>0</v>
      </c>
    </row>
    <row r="83" spans="1:31" x14ac:dyDescent="0.2">
      <c r="A83" s="63">
        <v>60</v>
      </c>
      <c r="B83" s="19" t="str">
        <f t="shared" si="5"/>
        <v/>
      </c>
      <c r="C83" s="23"/>
      <c r="D83" s="120" t="str">
        <f t="shared" si="6"/>
        <v/>
      </c>
      <c r="E83" s="120"/>
      <c r="F83" s="43"/>
      <c r="G83" s="43"/>
      <c r="H83" s="43"/>
      <c r="I83" s="27"/>
      <c r="J83" s="27"/>
      <c r="K83" s="27"/>
      <c r="L83" s="27"/>
      <c r="M83" s="43"/>
      <c r="N83" s="68" t="str">
        <f>IF(ISBLANK($M$83),"",VLOOKUP($M$83,Bearbeitungen!$A$1:$C$100,3,FALSE))</f>
        <v/>
      </c>
      <c r="O83" s="44"/>
      <c r="Q83" s="16"/>
      <c r="R83" s="16"/>
      <c r="S83" s="16"/>
      <c r="T83" s="72">
        <f t="shared" si="7"/>
        <v>0</v>
      </c>
      <c r="U83" s="72">
        <f t="shared" si="8"/>
        <v>0</v>
      </c>
      <c r="V83" s="72">
        <f t="shared" si="9"/>
        <v>0</v>
      </c>
      <c r="W83" s="72">
        <f t="shared" si="10"/>
        <v>0</v>
      </c>
      <c r="X83" s="71">
        <f t="shared" si="11"/>
        <v>0</v>
      </c>
      <c r="Y83" s="71">
        <f t="shared" si="12"/>
        <v>0</v>
      </c>
      <c r="Z83" s="72">
        <f t="shared" si="14"/>
        <v>0</v>
      </c>
      <c r="AA83" s="72">
        <f t="shared" si="15"/>
        <v>0</v>
      </c>
      <c r="AB83" s="72">
        <f t="shared" si="16"/>
        <v>0</v>
      </c>
      <c r="AC83" s="72">
        <f t="shared" si="17"/>
        <v>0</v>
      </c>
      <c r="AD83" s="72">
        <f t="shared" si="18"/>
        <v>0</v>
      </c>
      <c r="AE83" s="71">
        <f t="shared" si="13"/>
        <v>0</v>
      </c>
    </row>
    <row r="84" spans="1:31" x14ac:dyDescent="0.2">
      <c r="A84" s="63">
        <v>61</v>
      </c>
      <c r="B84" s="19" t="str">
        <f t="shared" si="5"/>
        <v/>
      </c>
      <c r="C84" s="23"/>
      <c r="D84" s="120" t="str">
        <f t="shared" si="6"/>
        <v/>
      </c>
      <c r="E84" s="120"/>
      <c r="F84" s="43"/>
      <c r="G84" s="43"/>
      <c r="H84" s="43"/>
      <c r="I84" s="43"/>
      <c r="J84" s="43"/>
      <c r="K84" s="43"/>
      <c r="L84" s="43"/>
      <c r="M84" s="43"/>
      <c r="N84" s="68" t="str">
        <f>IF(ISBLANK($M$84),"",VLOOKUP($M$84,Bearbeitungen!$A$1:$C$100,3,FALSE))</f>
        <v/>
      </c>
      <c r="O84" s="44"/>
      <c r="Q84" s="16"/>
      <c r="R84" s="16"/>
      <c r="S84" s="16"/>
      <c r="T84" s="72">
        <f t="shared" si="7"/>
        <v>0</v>
      </c>
      <c r="U84" s="72">
        <f t="shared" si="8"/>
        <v>0</v>
      </c>
      <c r="V84" s="72">
        <f t="shared" si="9"/>
        <v>0</v>
      </c>
      <c r="W84" s="72">
        <f t="shared" si="10"/>
        <v>0</v>
      </c>
      <c r="X84" s="71">
        <f t="shared" si="11"/>
        <v>0</v>
      </c>
      <c r="Y84" s="71">
        <f t="shared" si="12"/>
        <v>0</v>
      </c>
      <c r="Z84" s="72">
        <f t="shared" si="14"/>
        <v>0</v>
      </c>
      <c r="AA84" s="72">
        <f t="shared" si="15"/>
        <v>0</v>
      </c>
      <c r="AB84" s="72">
        <f t="shared" si="16"/>
        <v>0</v>
      </c>
      <c r="AC84" s="72">
        <f t="shared" si="17"/>
        <v>0</v>
      </c>
      <c r="AD84" s="72">
        <f t="shared" si="18"/>
        <v>0</v>
      </c>
      <c r="AE84" s="71">
        <f t="shared" si="13"/>
        <v>0</v>
      </c>
    </row>
    <row r="85" spans="1:31" x14ac:dyDescent="0.2">
      <c r="A85" s="63">
        <v>62</v>
      </c>
      <c r="B85" s="19" t="str">
        <f t="shared" si="5"/>
        <v/>
      </c>
      <c r="C85" s="23"/>
      <c r="D85" s="120" t="str">
        <f t="shared" si="6"/>
        <v/>
      </c>
      <c r="E85" s="120"/>
      <c r="F85" s="43"/>
      <c r="G85" s="43"/>
      <c r="H85" s="43"/>
      <c r="I85" s="43"/>
      <c r="J85" s="43"/>
      <c r="K85" s="43"/>
      <c r="L85" s="43"/>
      <c r="M85" s="43"/>
      <c r="N85" s="68" t="str">
        <f>IF(ISBLANK($M$85),"",VLOOKUP($M$85,Bearbeitungen!$A$1:$C$100,3,FALSE))</f>
        <v/>
      </c>
      <c r="O85" s="44"/>
      <c r="Q85" s="16"/>
      <c r="R85" s="16"/>
      <c r="S85" s="16"/>
      <c r="T85" s="72">
        <f t="shared" si="7"/>
        <v>0</v>
      </c>
      <c r="U85" s="72">
        <f t="shared" si="8"/>
        <v>0</v>
      </c>
      <c r="V85" s="72">
        <f t="shared" si="9"/>
        <v>0</v>
      </c>
      <c r="W85" s="72">
        <f t="shared" si="10"/>
        <v>0</v>
      </c>
      <c r="X85" s="71">
        <f t="shared" si="11"/>
        <v>0</v>
      </c>
      <c r="Y85" s="71">
        <f t="shared" si="12"/>
        <v>0</v>
      </c>
      <c r="Z85" s="72">
        <f t="shared" si="14"/>
        <v>0</v>
      </c>
      <c r="AA85" s="72">
        <f t="shared" si="15"/>
        <v>0</v>
      </c>
      <c r="AB85" s="72">
        <f t="shared" si="16"/>
        <v>0</v>
      </c>
      <c r="AC85" s="72">
        <f t="shared" si="17"/>
        <v>0</v>
      </c>
      <c r="AD85" s="72">
        <f t="shared" si="18"/>
        <v>0</v>
      </c>
      <c r="AE85" s="71">
        <f t="shared" si="13"/>
        <v>0</v>
      </c>
    </row>
    <row r="86" spans="1:31" x14ac:dyDescent="0.2">
      <c r="A86" s="63">
        <v>63</v>
      </c>
      <c r="B86" s="19" t="str">
        <f t="shared" si="5"/>
        <v/>
      </c>
      <c r="C86" s="23"/>
      <c r="D86" s="120" t="str">
        <f t="shared" si="6"/>
        <v/>
      </c>
      <c r="E86" s="120"/>
      <c r="F86" s="43"/>
      <c r="G86" s="43"/>
      <c r="H86" s="43"/>
      <c r="I86" s="43"/>
      <c r="J86" s="43"/>
      <c r="K86" s="43"/>
      <c r="L86" s="43"/>
      <c r="M86" s="43"/>
      <c r="N86" s="68" t="str">
        <f>IF(ISBLANK($M$86),"",VLOOKUP($M$86,Bearbeitungen!$A$1:$C$100,3,FALSE))</f>
        <v/>
      </c>
      <c r="O86" s="44"/>
      <c r="Q86" s="16"/>
      <c r="R86" s="16"/>
      <c r="S86" s="16"/>
      <c r="T86" s="72">
        <f t="shared" si="7"/>
        <v>0</v>
      </c>
      <c r="U86" s="72">
        <f t="shared" si="8"/>
        <v>0</v>
      </c>
      <c r="V86" s="72">
        <f t="shared" si="9"/>
        <v>0</v>
      </c>
      <c r="W86" s="72">
        <f t="shared" si="10"/>
        <v>0</v>
      </c>
      <c r="X86" s="71">
        <f t="shared" si="11"/>
        <v>0</v>
      </c>
      <c r="Y86" s="71">
        <f t="shared" si="12"/>
        <v>0</v>
      </c>
      <c r="Z86" s="72">
        <f t="shared" si="14"/>
        <v>0</v>
      </c>
      <c r="AA86" s="72">
        <f t="shared" si="15"/>
        <v>0</v>
      </c>
      <c r="AB86" s="72">
        <f t="shared" si="16"/>
        <v>0</v>
      </c>
      <c r="AC86" s="72">
        <f t="shared" si="17"/>
        <v>0</v>
      </c>
      <c r="AD86" s="72">
        <f t="shared" si="18"/>
        <v>0</v>
      </c>
      <c r="AE86" s="71">
        <f t="shared" si="13"/>
        <v>0</v>
      </c>
    </row>
    <row r="87" spans="1:31" x14ac:dyDescent="0.2">
      <c r="A87" s="63">
        <v>64</v>
      </c>
      <c r="B87" s="19" t="str">
        <f t="shared" si="5"/>
        <v/>
      </c>
      <c r="C87" s="23"/>
      <c r="D87" s="120" t="str">
        <f t="shared" si="6"/>
        <v/>
      </c>
      <c r="E87" s="120"/>
      <c r="F87" s="43"/>
      <c r="G87" s="43"/>
      <c r="H87" s="43"/>
      <c r="I87" s="43"/>
      <c r="J87" s="43"/>
      <c r="K87" s="43"/>
      <c r="L87" s="43"/>
      <c r="M87" s="43"/>
      <c r="N87" s="68" t="str">
        <f>IF(ISBLANK($M$87),"",VLOOKUP($M$87,Bearbeitungen!$A$1:$C$100,3,FALSE))</f>
        <v/>
      </c>
      <c r="O87" s="44"/>
      <c r="Q87" s="16"/>
      <c r="R87" s="16"/>
      <c r="S87" s="16"/>
      <c r="T87" s="72">
        <f t="shared" si="7"/>
        <v>0</v>
      </c>
      <c r="U87" s="72">
        <f t="shared" si="8"/>
        <v>0</v>
      </c>
      <c r="V87" s="72">
        <f t="shared" si="9"/>
        <v>0</v>
      </c>
      <c r="W87" s="72">
        <f t="shared" si="10"/>
        <v>0</v>
      </c>
      <c r="X87" s="71">
        <f t="shared" si="11"/>
        <v>0</v>
      </c>
      <c r="Y87" s="71">
        <f t="shared" si="12"/>
        <v>0</v>
      </c>
      <c r="Z87" s="72">
        <f t="shared" si="14"/>
        <v>0</v>
      </c>
      <c r="AA87" s="72">
        <f t="shared" si="15"/>
        <v>0</v>
      </c>
      <c r="AB87" s="72">
        <f t="shared" si="16"/>
        <v>0</v>
      </c>
      <c r="AC87" s="72">
        <f t="shared" si="17"/>
        <v>0</v>
      </c>
      <c r="AD87" s="72">
        <f t="shared" si="18"/>
        <v>0</v>
      </c>
      <c r="AE87" s="71">
        <f t="shared" si="13"/>
        <v>0</v>
      </c>
    </row>
    <row r="88" spans="1:31" x14ac:dyDescent="0.2">
      <c r="A88" s="63">
        <v>65</v>
      </c>
      <c r="B88" s="19" t="str">
        <f t="shared" si="5"/>
        <v/>
      </c>
      <c r="C88" s="23"/>
      <c r="D88" s="120" t="str">
        <f t="shared" si="6"/>
        <v/>
      </c>
      <c r="E88" s="120"/>
      <c r="F88" s="43"/>
      <c r="G88" s="43"/>
      <c r="H88" s="43"/>
      <c r="I88" s="43"/>
      <c r="J88" s="43"/>
      <c r="K88" s="43"/>
      <c r="L88" s="43"/>
      <c r="M88" s="43"/>
      <c r="N88" s="68" t="str">
        <f>IF(ISBLANK($M$88),"",VLOOKUP($M$88,Bearbeitungen!$A$1:$C$100,3,FALSE))</f>
        <v/>
      </c>
      <c r="O88" s="44"/>
      <c r="Q88" s="16"/>
      <c r="R88" s="16"/>
      <c r="S88" s="16"/>
      <c r="T88" s="72">
        <f t="shared" si="7"/>
        <v>0</v>
      </c>
      <c r="U88" s="72">
        <f t="shared" si="8"/>
        <v>0</v>
      </c>
      <c r="V88" s="72">
        <f t="shared" si="9"/>
        <v>0</v>
      </c>
      <c r="W88" s="72">
        <f t="shared" si="10"/>
        <v>0</v>
      </c>
      <c r="X88" s="71">
        <f t="shared" si="11"/>
        <v>0</v>
      </c>
      <c r="Y88" s="71">
        <f t="shared" si="12"/>
        <v>0</v>
      </c>
      <c r="Z88" s="72">
        <f t="shared" ref="Z88:Z124" si="19">((IF($I88=1,$G88,0))+(IF($J88=1,$G88,0))+(IF($K88=1,$H88,0))+(IF($L88=1,$H88,0)))*F88</f>
        <v>0</v>
      </c>
      <c r="AA88" s="72">
        <f t="shared" ref="AA88:AA124" si="20">((IF($I88=2,$G88,0))+(IF($J88=2,$G88,0))+(IF($K88=2,$H88,0))+(IF($L88=2,$H88,0)))*F88</f>
        <v>0</v>
      </c>
      <c r="AB88" s="72">
        <f t="shared" ref="AB88:AB124" si="21">((IF($I88=3,$G88,0))+(IF($J88=3,$G88,0))+(IF($K88=3,$H88,0))+(IF($L88=3,$H88,0)))*F88</f>
        <v>0</v>
      </c>
      <c r="AC88" s="72">
        <f t="shared" ref="AC88:AC124" si="22">((IF($I88=4,$G88,0))+(IF($J88=4,$G88,0))+(IF($K88=4,$H88,0))+(IF($L88=4,$H88,0)))*F88</f>
        <v>0</v>
      </c>
      <c r="AD88" s="72">
        <f t="shared" ref="AD88:AD124" si="23">((IF($I88=5,$G88,0))+(IF($J88=5,$G88,0))+(IF($K88=5,$H88,0))+(IF($L88=5,$H88,0)))*F88</f>
        <v>0</v>
      </c>
      <c r="AE88" s="71">
        <f t="shared" si="13"/>
        <v>0</v>
      </c>
    </row>
    <row r="89" spans="1:31" x14ac:dyDescent="0.2">
      <c r="A89" s="63">
        <v>66</v>
      </c>
      <c r="B89" s="19" t="str">
        <f t="shared" ref="B89:B124" si="24">IF(ISBLANK(C89),"",A89)</f>
        <v/>
      </c>
      <c r="C89" s="23"/>
      <c r="D89" s="120" t="str">
        <f t="shared" ref="D89:D124" si="25">IF(ISBLANK(C89),IF(ISBLANK(H89),"","Bitte Materialnummer 1-6 eintragen"),IF(VLOOKUP(C89,$K$8:$O$13,3,FALSE)=0,"Bitte Material oben eintragen",VLOOKUP(C89,$K$8:$O$13,3,FALSE)))</f>
        <v/>
      </c>
      <c r="E89" s="120"/>
      <c r="F89" s="43"/>
      <c r="G89" s="43"/>
      <c r="H89" s="43"/>
      <c r="I89" s="43"/>
      <c r="J89" s="43"/>
      <c r="K89" s="43"/>
      <c r="L89" s="43"/>
      <c r="M89" s="43"/>
      <c r="N89" s="68" t="str">
        <f>IF(ISBLANK($M$89),"",VLOOKUP($M$89,Bearbeitungen!$A$1:$C$100,3,FALSE))</f>
        <v/>
      </c>
      <c r="O89" s="44"/>
      <c r="Q89" s="16"/>
      <c r="R89" s="16"/>
      <c r="S89" s="16"/>
      <c r="T89" s="72">
        <f t="shared" ref="T89:T124" si="26">IF(C89=1,F89*G89*H89/1000000,0)</f>
        <v>0</v>
      </c>
      <c r="U89" s="72">
        <f t="shared" ref="U89:U124" si="27">IF(C89=2,F89*G89*H89/1000000,0)</f>
        <v>0</v>
      </c>
      <c r="V89" s="72">
        <f t="shared" ref="V89:V124" si="28">IF(C89=3,F89*G89*H89/1000000,0)</f>
        <v>0</v>
      </c>
      <c r="W89" s="72">
        <f t="shared" ref="W89:W124" si="29">IF(C89=4,F89*G89*H89/1000000,0)</f>
        <v>0</v>
      </c>
      <c r="X89" s="71">
        <f t="shared" ref="X89:X124" si="30">IF(C89=5,F89*G89*H89/1000000,0)</f>
        <v>0</v>
      </c>
      <c r="Y89" s="71">
        <f t="shared" ref="Y89:Y124" si="31">IF(C89=6,F89*G89*H89/1000000,0)</f>
        <v>0</v>
      </c>
      <c r="Z89" s="72">
        <f t="shared" si="19"/>
        <v>0</v>
      </c>
      <c r="AA89" s="72">
        <f t="shared" si="20"/>
        <v>0</v>
      </c>
      <c r="AB89" s="72">
        <f t="shared" si="21"/>
        <v>0</v>
      </c>
      <c r="AC89" s="72">
        <f t="shared" si="22"/>
        <v>0</v>
      </c>
      <c r="AD89" s="72">
        <f t="shared" si="23"/>
        <v>0</v>
      </c>
      <c r="AE89" s="71">
        <f t="shared" ref="AE89:AE124" si="32">((IF($I89=6,$G89,0))+(IF($J89=6,$G89,0))+(IF($K89=6,$H89,0))+(IF($L89=6,$H89,0)))*F89</f>
        <v>0</v>
      </c>
    </row>
    <row r="90" spans="1:31" x14ac:dyDescent="0.2">
      <c r="A90" s="63">
        <v>67</v>
      </c>
      <c r="B90" s="19" t="str">
        <f t="shared" si="24"/>
        <v/>
      </c>
      <c r="C90" s="23"/>
      <c r="D90" s="120" t="str">
        <f t="shared" si="25"/>
        <v/>
      </c>
      <c r="E90" s="120"/>
      <c r="F90" s="43"/>
      <c r="G90" s="43"/>
      <c r="H90" s="43"/>
      <c r="I90" s="43"/>
      <c r="J90" s="43"/>
      <c r="K90" s="43"/>
      <c r="L90" s="43"/>
      <c r="M90" s="43"/>
      <c r="N90" s="68" t="str">
        <f>IF(ISBLANK($M$90),"",VLOOKUP($M$90,Bearbeitungen!$A$1:$C$100,3,FALSE))</f>
        <v/>
      </c>
      <c r="O90" s="44"/>
      <c r="Q90" s="16"/>
      <c r="R90" s="16"/>
      <c r="S90" s="16"/>
      <c r="T90" s="72">
        <f t="shared" si="26"/>
        <v>0</v>
      </c>
      <c r="U90" s="72">
        <f t="shared" si="27"/>
        <v>0</v>
      </c>
      <c r="V90" s="72">
        <f t="shared" si="28"/>
        <v>0</v>
      </c>
      <c r="W90" s="72">
        <f t="shared" si="29"/>
        <v>0</v>
      </c>
      <c r="X90" s="71">
        <f t="shared" si="30"/>
        <v>0</v>
      </c>
      <c r="Y90" s="71">
        <f t="shared" si="31"/>
        <v>0</v>
      </c>
      <c r="Z90" s="72">
        <f t="shared" si="19"/>
        <v>0</v>
      </c>
      <c r="AA90" s="72">
        <f t="shared" si="20"/>
        <v>0</v>
      </c>
      <c r="AB90" s="72">
        <f t="shared" si="21"/>
        <v>0</v>
      </c>
      <c r="AC90" s="72">
        <f t="shared" si="22"/>
        <v>0</v>
      </c>
      <c r="AD90" s="72">
        <f t="shared" si="23"/>
        <v>0</v>
      </c>
      <c r="AE90" s="71">
        <f t="shared" si="32"/>
        <v>0</v>
      </c>
    </row>
    <row r="91" spans="1:31" x14ac:dyDescent="0.2">
      <c r="A91" s="63">
        <v>68</v>
      </c>
      <c r="B91" s="19" t="str">
        <f t="shared" si="24"/>
        <v/>
      </c>
      <c r="C91" s="23"/>
      <c r="D91" s="120" t="str">
        <f t="shared" si="25"/>
        <v/>
      </c>
      <c r="E91" s="120"/>
      <c r="F91" s="43"/>
      <c r="G91" s="43"/>
      <c r="H91" s="43"/>
      <c r="I91" s="43"/>
      <c r="J91" s="43"/>
      <c r="K91" s="43"/>
      <c r="L91" s="43"/>
      <c r="M91" s="43"/>
      <c r="N91" s="68" t="str">
        <f>IF(ISBLANK($M$91),"",VLOOKUP($M$91,Bearbeitungen!$A$1:$C$100,3,FALSE))</f>
        <v/>
      </c>
      <c r="O91" s="44"/>
      <c r="Q91" s="16"/>
      <c r="R91" s="16"/>
      <c r="S91" s="16"/>
      <c r="T91" s="72">
        <f t="shared" si="26"/>
        <v>0</v>
      </c>
      <c r="U91" s="72">
        <f t="shared" si="27"/>
        <v>0</v>
      </c>
      <c r="V91" s="72">
        <f t="shared" si="28"/>
        <v>0</v>
      </c>
      <c r="W91" s="72">
        <f t="shared" si="29"/>
        <v>0</v>
      </c>
      <c r="X91" s="71">
        <f t="shared" si="30"/>
        <v>0</v>
      </c>
      <c r="Y91" s="71">
        <f t="shared" si="31"/>
        <v>0</v>
      </c>
      <c r="Z91" s="72">
        <f t="shared" si="19"/>
        <v>0</v>
      </c>
      <c r="AA91" s="72">
        <f t="shared" si="20"/>
        <v>0</v>
      </c>
      <c r="AB91" s="72">
        <f t="shared" si="21"/>
        <v>0</v>
      </c>
      <c r="AC91" s="72">
        <f t="shared" si="22"/>
        <v>0</v>
      </c>
      <c r="AD91" s="72">
        <f t="shared" si="23"/>
        <v>0</v>
      </c>
      <c r="AE91" s="71">
        <f t="shared" si="32"/>
        <v>0</v>
      </c>
    </row>
    <row r="92" spans="1:31" x14ac:dyDescent="0.2">
      <c r="A92" s="63">
        <v>69</v>
      </c>
      <c r="B92" s="19" t="str">
        <f t="shared" si="24"/>
        <v/>
      </c>
      <c r="C92" s="23"/>
      <c r="D92" s="120" t="str">
        <f t="shared" si="25"/>
        <v/>
      </c>
      <c r="E92" s="120"/>
      <c r="F92" s="43"/>
      <c r="G92" s="43"/>
      <c r="H92" s="43"/>
      <c r="I92" s="43"/>
      <c r="J92" s="43"/>
      <c r="K92" s="43"/>
      <c r="L92" s="43"/>
      <c r="M92" s="43"/>
      <c r="N92" s="68" t="str">
        <f>IF(ISBLANK($M$92),"",VLOOKUP($M$92,Bearbeitungen!$A$1:$C$100,3,FALSE))</f>
        <v/>
      </c>
      <c r="O92" s="44"/>
      <c r="Q92" s="16"/>
      <c r="R92" s="16"/>
      <c r="S92" s="16"/>
      <c r="T92" s="72">
        <f t="shared" si="26"/>
        <v>0</v>
      </c>
      <c r="U92" s="72">
        <f t="shared" si="27"/>
        <v>0</v>
      </c>
      <c r="V92" s="72">
        <f t="shared" si="28"/>
        <v>0</v>
      </c>
      <c r="W92" s="72">
        <f t="shared" si="29"/>
        <v>0</v>
      </c>
      <c r="X92" s="71">
        <f t="shared" si="30"/>
        <v>0</v>
      </c>
      <c r="Y92" s="71">
        <f t="shared" si="31"/>
        <v>0</v>
      </c>
      <c r="Z92" s="72">
        <f t="shared" si="19"/>
        <v>0</v>
      </c>
      <c r="AA92" s="72">
        <f t="shared" si="20"/>
        <v>0</v>
      </c>
      <c r="AB92" s="72">
        <f t="shared" si="21"/>
        <v>0</v>
      </c>
      <c r="AC92" s="72">
        <f t="shared" si="22"/>
        <v>0</v>
      </c>
      <c r="AD92" s="72">
        <f t="shared" si="23"/>
        <v>0</v>
      </c>
      <c r="AE92" s="71">
        <f t="shared" si="32"/>
        <v>0</v>
      </c>
    </row>
    <row r="93" spans="1:31" x14ac:dyDescent="0.2">
      <c r="A93" s="63">
        <v>70</v>
      </c>
      <c r="B93" s="19" t="str">
        <f t="shared" si="24"/>
        <v/>
      </c>
      <c r="C93" s="23"/>
      <c r="D93" s="120" t="str">
        <f t="shared" si="25"/>
        <v/>
      </c>
      <c r="E93" s="120"/>
      <c r="F93" s="43"/>
      <c r="G93" s="43"/>
      <c r="H93" s="43"/>
      <c r="I93" s="43"/>
      <c r="J93" s="43"/>
      <c r="K93" s="43"/>
      <c r="L93" s="43"/>
      <c r="M93" s="43"/>
      <c r="N93" s="68" t="str">
        <f>IF(ISBLANK($M$93),"",VLOOKUP($M$93,Bearbeitungen!$A$1:$C$100,3,FALSE))</f>
        <v/>
      </c>
      <c r="O93" s="44"/>
      <c r="Q93" s="16"/>
      <c r="R93" s="16"/>
      <c r="S93" s="16"/>
      <c r="T93" s="72">
        <f t="shared" si="26"/>
        <v>0</v>
      </c>
      <c r="U93" s="72">
        <f t="shared" si="27"/>
        <v>0</v>
      </c>
      <c r="V93" s="72">
        <f t="shared" si="28"/>
        <v>0</v>
      </c>
      <c r="W93" s="72">
        <f t="shared" si="29"/>
        <v>0</v>
      </c>
      <c r="X93" s="71">
        <f t="shared" si="30"/>
        <v>0</v>
      </c>
      <c r="Y93" s="71">
        <f t="shared" si="31"/>
        <v>0</v>
      </c>
      <c r="Z93" s="72">
        <f t="shared" si="19"/>
        <v>0</v>
      </c>
      <c r="AA93" s="72">
        <f t="shared" si="20"/>
        <v>0</v>
      </c>
      <c r="AB93" s="72">
        <f t="shared" si="21"/>
        <v>0</v>
      </c>
      <c r="AC93" s="72">
        <f t="shared" si="22"/>
        <v>0</v>
      </c>
      <c r="AD93" s="72">
        <f t="shared" si="23"/>
        <v>0</v>
      </c>
      <c r="AE93" s="71">
        <f t="shared" si="32"/>
        <v>0</v>
      </c>
    </row>
    <row r="94" spans="1:31" x14ac:dyDescent="0.2">
      <c r="A94" s="63">
        <v>71</v>
      </c>
      <c r="B94" s="19" t="str">
        <f t="shared" si="24"/>
        <v/>
      </c>
      <c r="C94" s="23"/>
      <c r="D94" s="120" t="str">
        <f t="shared" si="25"/>
        <v/>
      </c>
      <c r="E94" s="120"/>
      <c r="F94" s="43"/>
      <c r="G94" s="43"/>
      <c r="H94" s="43"/>
      <c r="I94" s="43"/>
      <c r="J94" s="43"/>
      <c r="K94" s="43"/>
      <c r="L94" s="43"/>
      <c r="M94" s="43"/>
      <c r="N94" s="68" t="str">
        <f>IF(ISBLANK($M$94),"",VLOOKUP($M$94,Bearbeitungen!$A$1:$C$100,3,FALSE))</f>
        <v/>
      </c>
      <c r="O94" s="44"/>
      <c r="Q94" s="16"/>
      <c r="R94" s="16"/>
      <c r="S94" s="16"/>
      <c r="T94" s="72">
        <f t="shared" si="26"/>
        <v>0</v>
      </c>
      <c r="U94" s="72">
        <f t="shared" si="27"/>
        <v>0</v>
      </c>
      <c r="V94" s="72">
        <f t="shared" si="28"/>
        <v>0</v>
      </c>
      <c r="W94" s="72">
        <f t="shared" si="29"/>
        <v>0</v>
      </c>
      <c r="X94" s="71">
        <f t="shared" si="30"/>
        <v>0</v>
      </c>
      <c r="Y94" s="71">
        <f t="shared" si="31"/>
        <v>0</v>
      </c>
      <c r="Z94" s="72">
        <f t="shared" si="19"/>
        <v>0</v>
      </c>
      <c r="AA94" s="72">
        <f t="shared" si="20"/>
        <v>0</v>
      </c>
      <c r="AB94" s="72">
        <f t="shared" si="21"/>
        <v>0</v>
      </c>
      <c r="AC94" s="72">
        <f t="shared" si="22"/>
        <v>0</v>
      </c>
      <c r="AD94" s="72">
        <f t="shared" si="23"/>
        <v>0</v>
      </c>
      <c r="AE94" s="71">
        <f t="shared" si="32"/>
        <v>0</v>
      </c>
    </row>
    <row r="95" spans="1:31" x14ac:dyDescent="0.2">
      <c r="A95" s="63">
        <v>72</v>
      </c>
      <c r="B95" s="19" t="str">
        <f t="shared" si="24"/>
        <v/>
      </c>
      <c r="C95" s="23"/>
      <c r="D95" s="120" t="str">
        <f t="shared" si="25"/>
        <v/>
      </c>
      <c r="E95" s="120"/>
      <c r="F95" s="43"/>
      <c r="G95" s="43"/>
      <c r="H95" s="43"/>
      <c r="I95" s="43"/>
      <c r="J95" s="43"/>
      <c r="K95" s="43"/>
      <c r="L95" s="43"/>
      <c r="M95" s="43"/>
      <c r="N95" s="68" t="str">
        <f>IF(ISBLANK($M$95),"",VLOOKUP($M$95,Bearbeitungen!$A$1:$C$100,3,FALSE))</f>
        <v/>
      </c>
      <c r="O95" s="44"/>
      <c r="Q95" s="16"/>
      <c r="R95" s="16"/>
      <c r="S95" s="16"/>
      <c r="T95" s="72">
        <f t="shared" si="26"/>
        <v>0</v>
      </c>
      <c r="U95" s="72">
        <f t="shared" si="27"/>
        <v>0</v>
      </c>
      <c r="V95" s="72">
        <f t="shared" si="28"/>
        <v>0</v>
      </c>
      <c r="W95" s="72">
        <f t="shared" si="29"/>
        <v>0</v>
      </c>
      <c r="X95" s="71">
        <f t="shared" si="30"/>
        <v>0</v>
      </c>
      <c r="Y95" s="71">
        <f t="shared" si="31"/>
        <v>0</v>
      </c>
      <c r="Z95" s="72">
        <f t="shared" si="19"/>
        <v>0</v>
      </c>
      <c r="AA95" s="72">
        <f t="shared" si="20"/>
        <v>0</v>
      </c>
      <c r="AB95" s="72">
        <f t="shared" si="21"/>
        <v>0</v>
      </c>
      <c r="AC95" s="72">
        <f t="shared" si="22"/>
        <v>0</v>
      </c>
      <c r="AD95" s="72">
        <f t="shared" si="23"/>
        <v>0</v>
      </c>
      <c r="AE95" s="71">
        <f t="shared" si="32"/>
        <v>0</v>
      </c>
    </row>
    <row r="96" spans="1:31" x14ac:dyDescent="0.2">
      <c r="A96" s="63">
        <v>73</v>
      </c>
      <c r="B96" s="19" t="str">
        <f t="shared" si="24"/>
        <v/>
      </c>
      <c r="C96" s="23"/>
      <c r="D96" s="120" t="str">
        <f t="shared" si="25"/>
        <v/>
      </c>
      <c r="E96" s="120"/>
      <c r="F96" s="43"/>
      <c r="G96" s="43"/>
      <c r="H96" s="43"/>
      <c r="I96" s="43"/>
      <c r="J96" s="43"/>
      <c r="K96" s="43"/>
      <c r="L96" s="43"/>
      <c r="M96" s="43"/>
      <c r="N96" s="68" t="str">
        <f>IF(ISBLANK($M$96),"",VLOOKUP($M$96,Bearbeitungen!$A$1:$C$100,3,FALSE))</f>
        <v/>
      </c>
      <c r="O96" s="44"/>
      <c r="Q96" s="16"/>
      <c r="R96" s="16"/>
      <c r="S96" s="16"/>
      <c r="T96" s="72">
        <f t="shared" si="26"/>
        <v>0</v>
      </c>
      <c r="U96" s="72">
        <f t="shared" si="27"/>
        <v>0</v>
      </c>
      <c r="V96" s="72">
        <f t="shared" si="28"/>
        <v>0</v>
      </c>
      <c r="W96" s="72">
        <f t="shared" si="29"/>
        <v>0</v>
      </c>
      <c r="X96" s="71">
        <f t="shared" si="30"/>
        <v>0</v>
      </c>
      <c r="Y96" s="71">
        <f t="shared" si="31"/>
        <v>0</v>
      </c>
      <c r="Z96" s="72">
        <f t="shared" si="19"/>
        <v>0</v>
      </c>
      <c r="AA96" s="72">
        <f t="shared" si="20"/>
        <v>0</v>
      </c>
      <c r="AB96" s="72">
        <f t="shared" si="21"/>
        <v>0</v>
      </c>
      <c r="AC96" s="72">
        <f t="shared" si="22"/>
        <v>0</v>
      </c>
      <c r="AD96" s="72">
        <f t="shared" si="23"/>
        <v>0</v>
      </c>
      <c r="AE96" s="71">
        <f t="shared" si="32"/>
        <v>0</v>
      </c>
    </row>
    <row r="97" spans="1:31" x14ac:dyDescent="0.2">
      <c r="A97" s="63">
        <v>74</v>
      </c>
      <c r="B97" s="19" t="str">
        <f t="shared" si="24"/>
        <v/>
      </c>
      <c r="C97" s="23"/>
      <c r="D97" s="120" t="str">
        <f t="shared" si="25"/>
        <v/>
      </c>
      <c r="E97" s="120"/>
      <c r="F97" s="43"/>
      <c r="G97" s="43"/>
      <c r="H97" s="43"/>
      <c r="I97" s="43"/>
      <c r="J97" s="43"/>
      <c r="K97" s="43"/>
      <c r="L97" s="43"/>
      <c r="M97" s="43"/>
      <c r="N97" s="68" t="str">
        <f>IF(ISBLANK($M$97),"",VLOOKUP($M$97,Bearbeitungen!$A$1:$C$100,3,FALSE))</f>
        <v/>
      </c>
      <c r="O97" s="44"/>
      <c r="Q97" s="16"/>
      <c r="R97" s="16"/>
      <c r="S97" s="16"/>
      <c r="T97" s="72">
        <f t="shared" si="26"/>
        <v>0</v>
      </c>
      <c r="U97" s="72">
        <f t="shared" si="27"/>
        <v>0</v>
      </c>
      <c r="V97" s="72">
        <f t="shared" si="28"/>
        <v>0</v>
      </c>
      <c r="W97" s="72">
        <f t="shared" si="29"/>
        <v>0</v>
      </c>
      <c r="X97" s="71">
        <f t="shared" si="30"/>
        <v>0</v>
      </c>
      <c r="Y97" s="71">
        <f t="shared" si="31"/>
        <v>0</v>
      </c>
      <c r="Z97" s="72">
        <f t="shared" si="19"/>
        <v>0</v>
      </c>
      <c r="AA97" s="72">
        <f t="shared" si="20"/>
        <v>0</v>
      </c>
      <c r="AB97" s="72">
        <f t="shared" si="21"/>
        <v>0</v>
      </c>
      <c r="AC97" s="72">
        <f t="shared" si="22"/>
        <v>0</v>
      </c>
      <c r="AD97" s="72">
        <f t="shared" si="23"/>
        <v>0</v>
      </c>
      <c r="AE97" s="71">
        <f t="shared" si="32"/>
        <v>0</v>
      </c>
    </row>
    <row r="98" spans="1:31" x14ac:dyDescent="0.2">
      <c r="A98" s="63">
        <v>75</v>
      </c>
      <c r="B98" s="19" t="str">
        <f t="shared" si="24"/>
        <v/>
      </c>
      <c r="C98" s="23"/>
      <c r="D98" s="120" t="str">
        <f t="shared" si="25"/>
        <v/>
      </c>
      <c r="E98" s="120"/>
      <c r="F98" s="43"/>
      <c r="G98" s="43"/>
      <c r="H98" s="43"/>
      <c r="I98" s="43"/>
      <c r="J98" s="43"/>
      <c r="K98" s="43"/>
      <c r="L98" s="43"/>
      <c r="M98" s="43"/>
      <c r="N98" s="68" t="str">
        <f>IF(ISBLANK($M$98),"",VLOOKUP($M$98,Bearbeitungen!$A$1:$C$100,3,FALSE))</f>
        <v/>
      </c>
      <c r="O98" s="44"/>
      <c r="Q98" s="16"/>
      <c r="R98" s="16"/>
      <c r="S98" s="16"/>
      <c r="T98" s="72">
        <f t="shared" si="26"/>
        <v>0</v>
      </c>
      <c r="U98" s="72">
        <f t="shared" si="27"/>
        <v>0</v>
      </c>
      <c r="V98" s="72">
        <f t="shared" si="28"/>
        <v>0</v>
      </c>
      <c r="W98" s="72">
        <f t="shared" si="29"/>
        <v>0</v>
      </c>
      <c r="X98" s="71">
        <f t="shared" si="30"/>
        <v>0</v>
      </c>
      <c r="Y98" s="71">
        <f t="shared" si="31"/>
        <v>0</v>
      </c>
      <c r="Z98" s="72">
        <f t="shared" si="19"/>
        <v>0</v>
      </c>
      <c r="AA98" s="72">
        <f t="shared" si="20"/>
        <v>0</v>
      </c>
      <c r="AB98" s="72">
        <f t="shared" si="21"/>
        <v>0</v>
      </c>
      <c r="AC98" s="72">
        <f t="shared" si="22"/>
        <v>0</v>
      </c>
      <c r="AD98" s="72">
        <f t="shared" si="23"/>
        <v>0</v>
      </c>
      <c r="AE98" s="71">
        <f t="shared" si="32"/>
        <v>0</v>
      </c>
    </row>
    <row r="99" spans="1:31" x14ac:dyDescent="0.2">
      <c r="A99" s="63">
        <v>76</v>
      </c>
      <c r="B99" s="19" t="str">
        <f t="shared" si="24"/>
        <v/>
      </c>
      <c r="C99" s="23"/>
      <c r="D99" s="120" t="str">
        <f t="shared" si="25"/>
        <v/>
      </c>
      <c r="E99" s="120"/>
      <c r="F99" s="43"/>
      <c r="G99" s="43"/>
      <c r="H99" s="43"/>
      <c r="I99" s="43"/>
      <c r="J99" s="43"/>
      <c r="K99" s="43"/>
      <c r="L99" s="43"/>
      <c r="M99" s="43"/>
      <c r="N99" s="68" t="str">
        <f>IF(ISBLANK($M$99),"",VLOOKUP($M$99,Bearbeitungen!$A$1:$C$100,3,FALSE))</f>
        <v/>
      </c>
      <c r="O99" s="44"/>
      <c r="Q99" s="16"/>
      <c r="R99" s="16"/>
      <c r="S99" s="16"/>
      <c r="T99" s="72">
        <f t="shared" si="26"/>
        <v>0</v>
      </c>
      <c r="U99" s="72">
        <f t="shared" si="27"/>
        <v>0</v>
      </c>
      <c r="V99" s="72">
        <f t="shared" si="28"/>
        <v>0</v>
      </c>
      <c r="W99" s="72">
        <f t="shared" si="29"/>
        <v>0</v>
      </c>
      <c r="X99" s="71">
        <f t="shared" si="30"/>
        <v>0</v>
      </c>
      <c r="Y99" s="71">
        <f t="shared" si="31"/>
        <v>0</v>
      </c>
      <c r="Z99" s="72">
        <f t="shared" si="19"/>
        <v>0</v>
      </c>
      <c r="AA99" s="72">
        <f t="shared" si="20"/>
        <v>0</v>
      </c>
      <c r="AB99" s="72">
        <f t="shared" si="21"/>
        <v>0</v>
      </c>
      <c r="AC99" s="72">
        <f t="shared" si="22"/>
        <v>0</v>
      </c>
      <c r="AD99" s="72">
        <f t="shared" si="23"/>
        <v>0</v>
      </c>
      <c r="AE99" s="71">
        <f t="shared" si="32"/>
        <v>0</v>
      </c>
    </row>
    <row r="100" spans="1:31" x14ac:dyDescent="0.2">
      <c r="A100" s="63">
        <v>77</v>
      </c>
      <c r="B100" s="19" t="str">
        <f t="shared" si="24"/>
        <v/>
      </c>
      <c r="C100" s="23"/>
      <c r="D100" s="120" t="str">
        <f t="shared" si="25"/>
        <v/>
      </c>
      <c r="E100" s="120"/>
      <c r="F100" s="43"/>
      <c r="G100" s="43"/>
      <c r="H100" s="43"/>
      <c r="I100" s="43"/>
      <c r="J100" s="43"/>
      <c r="K100" s="43"/>
      <c r="L100" s="43"/>
      <c r="M100" s="43"/>
      <c r="N100" s="68" t="str">
        <f>IF(ISBLANK($M$100),"",VLOOKUP($M$100,Bearbeitungen!$A$1:$C$100,3,FALSE))</f>
        <v/>
      </c>
      <c r="O100" s="44"/>
      <c r="Q100" s="16"/>
      <c r="R100" s="16"/>
      <c r="S100" s="16"/>
      <c r="T100" s="72">
        <f t="shared" si="26"/>
        <v>0</v>
      </c>
      <c r="U100" s="72">
        <f t="shared" si="27"/>
        <v>0</v>
      </c>
      <c r="V100" s="72">
        <f t="shared" si="28"/>
        <v>0</v>
      </c>
      <c r="W100" s="72">
        <f t="shared" si="29"/>
        <v>0</v>
      </c>
      <c r="X100" s="71">
        <f t="shared" si="30"/>
        <v>0</v>
      </c>
      <c r="Y100" s="71">
        <f t="shared" si="31"/>
        <v>0</v>
      </c>
      <c r="Z100" s="72">
        <f t="shared" si="19"/>
        <v>0</v>
      </c>
      <c r="AA100" s="72">
        <f t="shared" si="20"/>
        <v>0</v>
      </c>
      <c r="AB100" s="72">
        <f t="shared" si="21"/>
        <v>0</v>
      </c>
      <c r="AC100" s="72">
        <f t="shared" si="22"/>
        <v>0</v>
      </c>
      <c r="AD100" s="72">
        <f t="shared" si="23"/>
        <v>0</v>
      </c>
      <c r="AE100" s="71">
        <f t="shared" si="32"/>
        <v>0</v>
      </c>
    </row>
    <row r="101" spans="1:31" x14ac:dyDescent="0.2">
      <c r="A101" s="63">
        <v>78</v>
      </c>
      <c r="B101" s="19" t="str">
        <f t="shared" si="24"/>
        <v/>
      </c>
      <c r="C101" s="23"/>
      <c r="D101" s="120" t="str">
        <f t="shared" si="25"/>
        <v/>
      </c>
      <c r="E101" s="120"/>
      <c r="F101" s="43"/>
      <c r="G101" s="43"/>
      <c r="H101" s="43"/>
      <c r="I101" s="43"/>
      <c r="J101" s="43"/>
      <c r="K101" s="43"/>
      <c r="L101" s="43"/>
      <c r="M101" s="43"/>
      <c r="N101" s="68" t="str">
        <f>IF(ISBLANK($M$101),"",VLOOKUP($M$101,Bearbeitungen!$A$1:$C$100,3,FALSE))</f>
        <v/>
      </c>
      <c r="O101" s="44"/>
      <c r="Q101" s="16"/>
      <c r="R101" s="16"/>
      <c r="S101" s="16"/>
      <c r="T101" s="72">
        <f t="shared" si="26"/>
        <v>0</v>
      </c>
      <c r="U101" s="72">
        <f t="shared" si="27"/>
        <v>0</v>
      </c>
      <c r="V101" s="72">
        <f t="shared" si="28"/>
        <v>0</v>
      </c>
      <c r="W101" s="72">
        <f t="shared" si="29"/>
        <v>0</v>
      </c>
      <c r="X101" s="71">
        <f t="shared" si="30"/>
        <v>0</v>
      </c>
      <c r="Y101" s="71">
        <f t="shared" si="31"/>
        <v>0</v>
      </c>
      <c r="Z101" s="72">
        <f t="shared" si="19"/>
        <v>0</v>
      </c>
      <c r="AA101" s="72">
        <f t="shared" si="20"/>
        <v>0</v>
      </c>
      <c r="AB101" s="72">
        <f t="shared" si="21"/>
        <v>0</v>
      </c>
      <c r="AC101" s="72">
        <f t="shared" si="22"/>
        <v>0</v>
      </c>
      <c r="AD101" s="72">
        <f t="shared" si="23"/>
        <v>0</v>
      </c>
      <c r="AE101" s="71">
        <f t="shared" si="32"/>
        <v>0</v>
      </c>
    </row>
    <row r="102" spans="1:31" x14ac:dyDescent="0.2">
      <c r="A102" s="63">
        <v>79</v>
      </c>
      <c r="B102" s="19" t="str">
        <f t="shared" si="24"/>
        <v/>
      </c>
      <c r="C102" s="23"/>
      <c r="D102" s="120" t="str">
        <f t="shared" si="25"/>
        <v/>
      </c>
      <c r="E102" s="120"/>
      <c r="F102" s="43"/>
      <c r="G102" s="43"/>
      <c r="H102" s="43"/>
      <c r="I102" s="43"/>
      <c r="J102" s="43"/>
      <c r="K102" s="43"/>
      <c r="L102" s="43"/>
      <c r="M102" s="43"/>
      <c r="N102" s="68" t="str">
        <f>IF(ISBLANK($M$102),"",VLOOKUP($M$102,Bearbeitungen!$A$1:$C$100,3,FALSE))</f>
        <v/>
      </c>
      <c r="O102" s="44"/>
      <c r="Q102" s="16"/>
      <c r="R102" s="16"/>
      <c r="S102" s="16"/>
      <c r="T102" s="72">
        <f t="shared" si="26"/>
        <v>0</v>
      </c>
      <c r="U102" s="72">
        <f t="shared" si="27"/>
        <v>0</v>
      </c>
      <c r="V102" s="72">
        <f t="shared" si="28"/>
        <v>0</v>
      </c>
      <c r="W102" s="72">
        <f t="shared" si="29"/>
        <v>0</v>
      </c>
      <c r="X102" s="71">
        <f t="shared" si="30"/>
        <v>0</v>
      </c>
      <c r="Y102" s="71">
        <f t="shared" si="31"/>
        <v>0</v>
      </c>
      <c r="Z102" s="72">
        <f t="shared" si="19"/>
        <v>0</v>
      </c>
      <c r="AA102" s="72">
        <f t="shared" si="20"/>
        <v>0</v>
      </c>
      <c r="AB102" s="72">
        <f t="shared" si="21"/>
        <v>0</v>
      </c>
      <c r="AC102" s="72">
        <f t="shared" si="22"/>
        <v>0</v>
      </c>
      <c r="AD102" s="72">
        <f t="shared" si="23"/>
        <v>0</v>
      </c>
      <c r="AE102" s="71">
        <f t="shared" si="32"/>
        <v>0</v>
      </c>
    </row>
    <row r="103" spans="1:31" x14ac:dyDescent="0.2">
      <c r="A103" s="63">
        <v>80</v>
      </c>
      <c r="B103" s="19" t="str">
        <f t="shared" si="24"/>
        <v/>
      </c>
      <c r="C103" s="23"/>
      <c r="D103" s="120" t="str">
        <f t="shared" si="25"/>
        <v/>
      </c>
      <c r="E103" s="120"/>
      <c r="F103" s="43"/>
      <c r="G103" s="43"/>
      <c r="H103" s="43"/>
      <c r="I103" s="43"/>
      <c r="J103" s="43"/>
      <c r="K103" s="43"/>
      <c r="L103" s="43"/>
      <c r="M103" s="43"/>
      <c r="N103" s="68" t="str">
        <f>IF(ISBLANK($M$103),"",VLOOKUP($M$103,Bearbeitungen!$A$1:$C$100,3,FALSE))</f>
        <v/>
      </c>
      <c r="O103" s="44"/>
      <c r="Q103" s="16"/>
      <c r="R103" s="16"/>
      <c r="S103" s="16"/>
      <c r="T103" s="72">
        <f t="shared" si="26"/>
        <v>0</v>
      </c>
      <c r="U103" s="72">
        <f t="shared" si="27"/>
        <v>0</v>
      </c>
      <c r="V103" s="72">
        <f t="shared" si="28"/>
        <v>0</v>
      </c>
      <c r="W103" s="72">
        <f t="shared" si="29"/>
        <v>0</v>
      </c>
      <c r="X103" s="71">
        <f t="shared" si="30"/>
        <v>0</v>
      </c>
      <c r="Y103" s="71">
        <f t="shared" si="31"/>
        <v>0</v>
      </c>
      <c r="Z103" s="72">
        <f t="shared" si="19"/>
        <v>0</v>
      </c>
      <c r="AA103" s="72">
        <f t="shared" si="20"/>
        <v>0</v>
      </c>
      <c r="AB103" s="72">
        <f t="shared" si="21"/>
        <v>0</v>
      </c>
      <c r="AC103" s="72">
        <f t="shared" si="22"/>
        <v>0</v>
      </c>
      <c r="AD103" s="72">
        <f t="shared" si="23"/>
        <v>0</v>
      </c>
      <c r="AE103" s="71">
        <f t="shared" si="32"/>
        <v>0</v>
      </c>
    </row>
    <row r="104" spans="1:31" x14ac:dyDescent="0.2">
      <c r="A104" s="63">
        <v>81</v>
      </c>
      <c r="B104" s="19" t="str">
        <f t="shared" si="24"/>
        <v/>
      </c>
      <c r="C104" s="23"/>
      <c r="D104" s="120" t="str">
        <f t="shared" si="25"/>
        <v/>
      </c>
      <c r="E104" s="120"/>
      <c r="F104" s="43"/>
      <c r="G104" s="43"/>
      <c r="H104" s="43"/>
      <c r="I104" s="43"/>
      <c r="J104" s="43"/>
      <c r="K104" s="43"/>
      <c r="L104" s="43"/>
      <c r="M104" s="43"/>
      <c r="N104" s="68" t="str">
        <f>IF(ISBLANK($M$104),"",VLOOKUP($M$104,Bearbeitungen!$A$1:$C$100,3,FALSE))</f>
        <v/>
      </c>
      <c r="O104" s="44"/>
      <c r="Q104" s="16"/>
      <c r="R104" s="16"/>
      <c r="S104" s="16"/>
      <c r="T104" s="72">
        <f t="shared" si="26"/>
        <v>0</v>
      </c>
      <c r="U104" s="72">
        <f t="shared" si="27"/>
        <v>0</v>
      </c>
      <c r="V104" s="72">
        <f t="shared" si="28"/>
        <v>0</v>
      </c>
      <c r="W104" s="72">
        <f t="shared" si="29"/>
        <v>0</v>
      </c>
      <c r="X104" s="71">
        <f t="shared" si="30"/>
        <v>0</v>
      </c>
      <c r="Y104" s="71">
        <f t="shared" si="31"/>
        <v>0</v>
      </c>
      <c r="Z104" s="72">
        <f t="shared" si="19"/>
        <v>0</v>
      </c>
      <c r="AA104" s="72">
        <f t="shared" si="20"/>
        <v>0</v>
      </c>
      <c r="AB104" s="72">
        <f t="shared" si="21"/>
        <v>0</v>
      </c>
      <c r="AC104" s="72">
        <f t="shared" si="22"/>
        <v>0</v>
      </c>
      <c r="AD104" s="72">
        <f t="shared" si="23"/>
        <v>0</v>
      </c>
      <c r="AE104" s="71">
        <f t="shared" si="32"/>
        <v>0</v>
      </c>
    </row>
    <row r="105" spans="1:31" x14ac:dyDescent="0.2">
      <c r="A105" s="63">
        <v>82</v>
      </c>
      <c r="B105" s="19" t="str">
        <f t="shared" si="24"/>
        <v/>
      </c>
      <c r="C105" s="23"/>
      <c r="D105" s="120" t="str">
        <f t="shared" si="25"/>
        <v/>
      </c>
      <c r="E105" s="120"/>
      <c r="F105" s="43"/>
      <c r="G105" s="43"/>
      <c r="H105" s="43"/>
      <c r="I105" s="43"/>
      <c r="J105" s="43"/>
      <c r="K105" s="43"/>
      <c r="L105" s="43"/>
      <c r="M105" s="43"/>
      <c r="N105" s="68" t="str">
        <f>IF(ISBLANK($M$105),"",VLOOKUP($M$105,Bearbeitungen!$A$1:$C$100,3,FALSE))</f>
        <v/>
      </c>
      <c r="O105" s="44"/>
      <c r="Q105" s="16"/>
      <c r="R105" s="16"/>
      <c r="S105" s="16"/>
      <c r="T105" s="72">
        <f t="shared" si="26"/>
        <v>0</v>
      </c>
      <c r="U105" s="72">
        <f t="shared" si="27"/>
        <v>0</v>
      </c>
      <c r="V105" s="72">
        <f t="shared" si="28"/>
        <v>0</v>
      </c>
      <c r="W105" s="72">
        <f t="shared" si="29"/>
        <v>0</v>
      </c>
      <c r="X105" s="71">
        <f t="shared" si="30"/>
        <v>0</v>
      </c>
      <c r="Y105" s="71">
        <f t="shared" si="31"/>
        <v>0</v>
      </c>
      <c r="Z105" s="72">
        <f t="shared" si="19"/>
        <v>0</v>
      </c>
      <c r="AA105" s="72">
        <f t="shared" si="20"/>
        <v>0</v>
      </c>
      <c r="AB105" s="72">
        <f t="shared" si="21"/>
        <v>0</v>
      </c>
      <c r="AC105" s="72">
        <f t="shared" si="22"/>
        <v>0</v>
      </c>
      <c r="AD105" s="72">
        <f t="shared" si="23"/>
        <v>0</v>
      </c>
      <c r="AE105" s="71">
        <f t="shared" si="32"/>
        <v>0</v>
      </c>
    </row>
    <row r="106" spans="1:31" x14ac:dyDescent="0.2">
      <c r="A106" s="63">
        <v>83</v>
      </c>
      <c r="B106" s="19" t="str">
        <f t="shared" si="24"/>
        <v/>
      </c>
      <c r="C106" s="23"/>
      <c r="D106" s="120" t="str">
        <f t="shared" si="25"/>
        <v/>
      </c>
      <c r="E106" s="120"/>
      <c r="F106" s="43"/>
      <c r="G106" s="43"/>
      <c r="H106" s="43"/>
      <c r="I106" s="43"/>
      <c r="J106" s="43"/>
      <c r="K106" s="43"/>
      <c r="L106" s="43"/>
      <c r="M106" s="43"/>
      <c r="N106" s="68" t="str">
        <f>IF(ISBLANK($M$106),"",VLOOKUP($M$106,Bearbeitungen!$A$1:$C$100,3,FALSE))</f>
        <v/>
      </c>
      <c r="O106" s="44"/>
      <c r="Q106" s="16"/>
      <c r="R106" s="16"/>
      <c r="S106" s="16"/>
      <c r="T106" s="72">
        <f t="shared" si="26"/>
        <v>0</v>
      </c>
      <c r="U106" s="72">
        <f t="shared" si="27"/>
        <v>0</v>
      </c>
      <c r="V106" s="72">
        <f t="shared" si="28"/>
        <v>0</v>
      </c>
      <c r="W106" s="72">
        <f t="shared" si="29"/>
        <v>0</v>
      </c>
      <c r="X106" s="71">
        <f t="shared" si="30"/>
        <v>0</v>
      </c>
      <c r="Y106" s="71">
        <f t="shared" si="31"/>
        <v>0</v>
      </c>
      <c r="Z106" s="72">
        <f t="shared" si="19"/>
        <v>0</v>
      </c>
      <c r="AA106" s="72">
        <f t="shared" si="20"/>
        <v>0</v>
      </c>
      <c r="AB106" s="72">
        <f t="shared" si="21"/>
        <v>0</v>
      </c>
      <c r="AC106" s="72">
        <f t="shared" si="22"/>
        <v>0</v>
      </c>
      <c r="AD106" s="72">
        <f t="shared" si="23"/>
        <v>0</v>
      </c>
      <c r="AE106" s="71">
        <f t="shared" si="32"/>
        <v>0</v>
      </c>
    </row>
    <row r="107" spans="1:31" x14ac:dyDescent="0.2">
      <c r="A107" s="63">
        <v>84</v>
      </c>
      <c r="B107" s="19" t="str">
        <f t="shared" si="24"/>
        <v/>
      </c>
      <c r="C107" s="23"/>
      <c r="D107" s="120" t="str">
        <f t="shared" si="25"/>
        <v/>
      </c>
      <c r="E107" s="120"/>
      <c r="F107" s="43"/>
      <c r="G107" s="43"/>
      <c r="H107" s="43"/>
      <c r="I107" s="43"/>
      <c r="J107" s="43"/>
      <c r="K107" s="43"/>
      <c r="L107" s="43"/>
      <c r="M107" s="43"/>
      <c r="N107" s="68" t="str">
        <f>IF(ISBLANK($M$107),"",VLOOKUP($M$107,Bearbeitungen!$A$1:$C$100,3,FALSE))</f>
        <v/>
      </c>
      <c r="O107" s="44"/>
      <c r="Q107" s="16"/>
      <c r="R107" s="16"/>
      <c r="S107" s="16"/>
      <c r="T107" s="72">
        <f t="shared" si="26"/>
        <v>0</v>
      </c>
      <c r="U107" s="72">
        <f t="shared" si="27"/>
        <v>0</v>
      </c>
      <c r="V107" s="72">
        <f t="shared" si="28"/>
        <v>0</v>
      </c>
      <c r="W107" s="72">
        <f t="shared" si="29"/>
        <v>0</v>
      </c>
      <c r="X107" s="71">
        <f t="shared" si="30"/>
        <v>0</v>
      </c>
      <c r="Y107" s="71">
        <f t="shared" si="31"/>
        <v>0</v>
      </c>
      <c r="Z107" s="72">
        <f t="shared" si="19"/>
        <v>0</v>
      </c>
      <c r="AA107" s="72">
        <f t="shared" si="20"/>
        <v>0</v>
      </c>
      <c r="AB107" s="72">
        <f t="shared" si="21"/>
        <v>0</v>
      </c>
      <c r="AC107" s="72">
        <f t="shared" si="22"/>
        <v>0</v>
      </c>
      <c r="AD107" s="72">
        <f t="shared" si="23"/>
        <v>0</v>
      </c>
      <c r="AE107" s="71">
        <f t="shared" si="32"/>
        <v>0</v>
      </c>
    </row>
    <row r="108" spans="1:31" x14ac:dyDescent="0.2">
      <c r="A108" s="63">
        <v>85</v>
      </c>
      <c r="B108" s="19" t="str">
        <f t="shared" si="24"/>
        <v/>
      </c>
      <c r="C108" s="23"/>
      <c r="D108" s="120" t="str">
        <f t="shared" si="25"/>
        <v/>
      </c>
      <c r="E108" s="120"/>
      <c r="F108" s="43"/>
      <c r="G108" s="43"/>
      <c r="H108" s="43"/>
      <c r="I108" s="43"/>
      <c r="J108" s="43"/>
      <c r="K108" s="43"/>
      <c r="L108" s="43"/>
      <c r="M108" s="43"/>
      <c r="N108" s="68" t="str">
        <f>IF(ISBLANK($M$108),"",VLOOKUP($M$108,Bearbeitungen!$A$1:$C$100,3,FALSE))</f>
        <v/>
      </c>
      <c r="O108" s="44"/>
      <c r="Q108" s="16"/>
      <c r="R108" s="16"/>
      <c r="S108" s="16"/>
      <c r="T108" s="72">
        <f t="shared" si="26"/>
        <v>0</v>
      </c>
      <c r="U108" s="72">
        <f t="shared" si="27"/>
        <v>0</v>
      </c>
      <c r="V108" s="72">
        <f t="shared" si="28"/>
        <v>0</v>
      </c>
      <c r="W108" s="72">
        <f t="shared" si="29"/>
        <v>0</v>
      </c>
      <c r="X108" s="71">
        <f t="shared" si="30"/>
        <v>0</v>
      </c>
      <c r="Y108" s="71">
        <f t="shared" si="31"/>
        <v>0</v>
      </c>
      <c r="Z108" s="72">
        <f t="shared" si="19"/>
        <v>0</v>
      </c>
      <c r="AA108" s="72">
        <f t="shared" si="20"/>
        <v>0</v>
      </c>
      <c r="AB108" s="72">
        <f t="shared" si="21"/>
        <v>0</v>
      </c>
      <c r="AC108" s="72">
        <f t="shared" si="22"/>
        <v>0</v>
      </c>
      <c r="AD108" s="72">
        <f t="shared" si="23"/>
        <v>0</v>
      </c>
      <c r="AE108" s="71">
        <f t="shared" si="32"/>
        <v>0</v>
      </c>
    </row>
    <row r="109" spans="1:31" x14ac:dyDescent="0.2">
      <c r="A109" s="63">
        <v>86</v>
      </c>
      <c r="B109" s="19" t="str">
        <f t="shared" si="24"/>
        <v/>
      </c>
      <c r="C109" s="23"/>
      <c r="D109" s="120" t="str">
        <f t="shared" si="25"/>
        <v/>
      </c>
      <c r="E109" s="120"/>
      <c r="F109" s="43"/>
      <c r="G109" s="43"/>
      <c r="H109" s="43"/>
      <c r="I109" s="43"/>
      <c r="J109" s="43"/>
      <c r="K109" s="43"/>
      <c r="L109" s="43"/>
      <c r="M109" s="43"/>
      <c r="N109" s="68" t="str">
        <f>IF(ISBLANK($M$109),"",VLOOKUP($M$109,Bearbeitungen!$A$1:$C$100,3,FALSE))</f>
        <v/>
      </c>
      <c r="O109" s="44"/>
      <c r="Q109" s="16"/>
      <c r="R109" s="16"/>
      <c r="S109" s="16"/>
      <c r="T109" s="72">
        <f t="shared" si="26"/>
        <v>0</v>
      </c>
      <c r="U109" s="72">
        <f t="shared" si="27"/>
        <v>0</v>
      </c>
      <c r="V109" s="72">
        <f t="shared" si="28"/>
        <v>0</v>
      </c>
      <c r="W109" s="72">
        <f t="shared" si="29"/>
        <v>0</v>
      </c>
      <c r="X109" s="71">
        <f t="shared" si="30"/>
        <v>0</v>
      </c>
      <c r="Y109" s="71">
        <f t="shared" si="31"/>
        <v>0</v>
      </c>
      <c r="Z109" s="72">
        <f t="shared" si="19"/>
        <v>0</v>
      </c>
      <c r="AA109" s="72">
        <f t="shared" si="20"/>
        <v>0</v>
      </c>
      <c r="AB109" s="72">
        <f t="shared" si="21"/>
        <v>0</v>
      </c>
      <c r="AC109" s="72">
        <f t="shared" si="22"/>
        <v>0</v>
      </c>
      <c r="AD109" s="72">
        <f t="shared" si="23"/>
        <v>0</v>
      </c>
      <c r="AE109" s="71">
        <f t="shared" si="32"/>
        <v>0</v>
      </c>
    </row>
    <row r="110" spans="1:31" x14ac:dyDescent="0.2">
      <c r="A110" s="63">
        <v>87</v>
      </c>
      <c r="B110" s="19" t="str">
        <f t="shared" si="24"/>
        <v/>
      </c>
      <c r="C110" s="23"/>
      <c r="D110" s="120" t="str">
        <f t="shared" si="25"/>
        <v/>
      </c>
      <c r="E110" s="120"/>
      <c r="F110" s="43"/>
      <c r="G110" s="43"/>
      <c r="H110" s="43"/>
      <c r="I110" s="43"/>
      <c r="J110" s="43"/>
      <c r="K110" s="43"/>
      <c r="L110" s="43"/>
      <c r="M110" s="43"/>
      <c r="N110" s="68" t="str">
        <f>IF(ISBLANK($M$110),"",VLOOKUP($M$110,Bearbeitungen!$A$1:$C$100,3,FALSE))</f>
        <v/>
      </c>
      <c r="O110" s="44"/>
      <c r="Q110" s="16"/>
      <c r="R110" s="16"/>
      <c r="S110" s="16"/>
      <c r="T110" s="72">
        <f t="shared" si="26"/>
        <v>0</v>
      </c>
      <c r="U110" s="72">
        <f t="shared" si="27"/>
        <v>0</v>
      </c>
      <c r="V110" s="72">
        <f t="shared" si="28"/>
        <v>0</v>
      </c>
      <c r="W110" s="72">
        <f t="shared" si="29"/>
        <v>0</v>
      </c>
      <c r="X110" s="71">
        <f t="shared" si="30"/>
        <v>0</v>
      </c>
      <c r="Y110" s="71">
        <f t="shared" si="31"/>
        <v>0</v>
      </c>
      <c r="Z110" s="72">
        <f t="shared" si="19"/>
        <v>0</v>
      </c>
      <c r="AA110" s="72">
        <f t="shared" si="20"/>
        <v>0</v>
      </c>
      <c r="AB110" s="72">
        <f t="shared" si="21"/>
        <v>0</v>
      </c>
      <c r="AC110" s="72">
        <f t="shared" si="22"/>
        <v>0</v>
      </c>
      <c r="AD110" s="72">
        <f t="shared" si="23"/>
        <v>0</v>
      </c>
      <c r="AE110" s="71">
        <f t="shared" si="32"/>
        <v>0</v>
      </c>
    </row>
    <row r="111" spans="1:31" x14ac:dyDescent="0.2">
      <c r="A111" s="63">
        <v>88</v>
      </c>
      <c r="B111" s="19" t="str">
        <f t="shared" si="24"/>
        <v/>
      </c>
      <c r="C111" s="23"/>
      <c r="D111" s="120" t="str">
        <f t="shared" si="25"/>
        <v/>
      </c>
      <c r="E111" s="120"/>
      <c r="F111" s="43"/>
      <c r="G111" s="43"/>
      <c r="H111" s="43"/>
      <c r="I111" s="43"/>
      <c r="J111" s="43"/>
      <c r="K111" s="43"/>
      <c r="L111" s="43"/>
      <c r="M111" s="43"/>
      <c r="N111" s="68" t="str">
        <f>IF(ISBLANK($M$111),"",VLOOKUP($M$111,Bearbeitungen!$A$1:$C$100,3,FALSE))</f>
        <v/>
      </c>
      <c r="O111" s="44"/>
      <c r="Q111" s="16"/>
      <c r="R111" s="16"/>
      <c r="S111" s="16"/>
      <c r="T111" s="72">
        <f t="shared" si="26"/>
        <v>0</v>
      </c>
      <c r="U111" s="72">
        <f t="shared" si="27"/>
        <v>0</v>
      </c>
      <c r="V111" s="72">
        <f t="shared" si="28"/>
        <v>0</v>
      </c>
      <c r="W111" s="72">
        <f t="shared" si="29"/>
        <v>0</v>
      </c>
      <c r="X111" s="71">
        <f t="shared" si="30"/>
        <v>0</v>
      </c>
      <c r="Y111" s="71">
        <f t="shared" si="31"/>
        <v>0</v>
      </c>
      <c r="Z111" s="72">
        <f t="shared" si="19"/>
        <v>0</v>
      </c>
      <c r="AA111" s="72">
        <f t="shared" si="20"/>
        <v>0</v>
      </c>
      <c r="AB111" s="72">
        <f t="shared" si="21"/>
        <v>0</v>
      </c>
      <c r="AC111" s="72">
        <f t="shared" si="22"/>
        <v>0</v>
      </c>
      <c r="AD111" s="72">
        <f t="shared" si="23"/>
        <v>0</v>
      </c>
      <c r="AE111" s="71">
        <f t="shared" si="32"/>
        <v>0</v>
      </c>
    </row>
    <row r="112" spans="1:31" x14ac:dyDescent="0.2">
      <c r="A112" s="63">
        <v>89</v>
      </c>
      <c r="B112" s="19" t="str">
        <f t="shared" si="24"/>
        <v/>
      </c>
      <c r="C112" s="23"/>
      <c r="D112" s="120" t="str">
        <f t="shared" si="25"/>
        <v/>
      </c>
      <c r="E112" s="120"/>
      <c r="F112" s="43"/>
      <c r="G112" s="43"/>
      <c r="H112" s="43"/>
      <c r="I112" s="43"/>
      <c r="J112" s="43"/>
      <c r="K112" s="43"/>
      <c r="L112" s="43"/>
      <c r="M112" s="43"/>
      <c r="N112" s="68" t="str">
        <f>IF(ISBLANK($M$112),"",VLOOKUP($M$112,Bearbeitungen!$A$1:$C$100,3,FALSE))</f>
        <v/>
      </c>
      <c r="O112" s="44"/>
      <c r="Q112" s="16"/>
      <c r="R112" s="16"/>
      <c r="S112" s="16"/>
      <c r="T112" s="72">
        <f t="shared" si="26"/>
        <v>0</v>
      </c>
      <c r="U112" s="72">
        <f t="shared" si="27"/>
        <v>0</v>
      </c>
      <c r="V112" s="72">
        <f t="shared" si="28"/>
        <v>0</v>
      </c>
      <c r="W112" s="72">
        <f t="shared" si="29"/>
        <v>0</v>
      </c>
      <c r="X112" s="71">
        <f t="shared" si="30"/>
        <v>0</v>
      </c>
      <c r="Y112" s="71">
        <f t="shared" si="31"/>
        <v>0</v>
      </c>
      <c r="Z112" s="72">
        <f t="shared" si="19"/>
        <v>0</v>
      </c>
      <c r="AA112" s="72">
        <f t="shared" si="20"/>
        <v>0</v>
      </c>
      <c r="AB112" s="72">
        <f t="shared" si="21"/>
        <v>0</v>
      </c>
      <c r="AC112" s="72">
        <f t="shared" si="22"/>
        <v>0</v>
      </c>
      <c r="AD112" s="72">
        <f t="shared" si="23"/>
        <v>0</v>
      </c>
      <c r="AE112" s="71">
        <f t="shared" si="32"/>
        <v>0</v>
      </c>
    </row>
    <row r="113" spans="1:31" x14ac:dyDescent="0.2">
      <c r="A113" s="63">
        <v>90</v>
      </c>
      <c r="B113" s="19" t="str">
        <f t="shared" si="24"/>
        <v/>
      </c>
      <c r="C113" s="23"/>
      <c r="D113" s="120" t="str">
        <f t="shared" si="25"/>
        <v/>
      </c>
      <c r="E113" s="120"/>
      <c r="F113" s="43"/>
      <c r="G113" s="43"/>
      <c r="H113" s="43"/>
      <c r="I113" s="43"/>
      <c r="J113" s="43"/>
      <c r="K113" s="43"/>
      <c r="L113" s="43"/>
      <c r="M113" s="43"/>
      <c r="N113" s="68" t="str">
        <f>IF(ISBLANK($M$113),"",VLOOKUP($M$113,Bearbeitungen!$A$1:$C$100,3,FALSE))</f>
        <v/>
      </c>
      <c r="O113" s="44"/>
      <c r="Q113" s="16"/>
      <c r="R113" s="16"/>
      <c r="S113" s="16"/>
      <c r="T113" s="72">
        <f t="shared" si="26"/>
        <v>0</v>
      </c>
      <c r="U113" s="72">
        <f t="shared" si="27"/>
        <v>0</v>
      </c>
      <c r="V113" s="72">
        <f t="shared" si="28"/>
        <v>0</v>
      </c>
      <c r="W113" s="72">
        <f t="shared" si="29"/>
        <v>0</v>
      </c>
      <c r="X113" s="71">
        <f t="shared" si="30"/>
        <v>0</v>
      </c>
      <c r="Y113" s="71">
        <f t="shared" si="31"/>
        <v>0</v>
      </c>
      <c r="Z113" s="72">
        <f t="shared" si="19"/>
        <v>0</v>
      </c>
      <c r="AA113" s="72">
        <f t="shared" si="20"/>
        <v>0</v>
      </c>
      <c r="AB113" s="72">
        <f t="shared" si="21"/>
        <v>0</v>
      </c>
      <c r="AC113" s="72">
        <f t="shared" si="22"/>
        <v>0</v>
      </c>
      <c r="AD113" s="72">
        <f t="shared" si="23"/>
        <v>0</v>
      </c>
      <c r="AE113" s="71">
        <f t="shared" si="32"/>
        <v>0</v>
      </c>
    </row>
    <row r="114" spans="1:31" x14ac:dyDescent="0.2">
      <c r="A114" s="63">
        <v>91</v>
      </c>
      <c r="B114" s="19" t="str">
        <f t="shared" si="24"/>
        <v/>
      </c>
      <c r="C114" s="23"/>
      <c r="D114" s="120" t="str">
        <f t="shared" si="25"/>
        <v/>
      </c>
      <c r="E114" s="120"/>
      <c r="F114" s="43"/>
      <c r="G114" s="43"/>
      <c r="H114" s="43"/>
      <c r="I114" s="43"/>
      <c r="J114" s="43"/>
      <c r="K114" s="43"/>
      <c r="L114" s="43"/>
      <c r="M114" s="43"/>
      <c r="N114" s="68" t="str">
        <f>IF(ISBLANK($M$114),"",VLOOKUP($M$114,Bearbeitungen!$A$1:$C$100,3,FALSE))</f>
        <v/>
      </c>
      <c r="O114" s="44"/>
      <c r="Q114" s="16"/>
      <c r="R114" s="16"/>
      <c r="S114" s="16"/>
      <c r="T114" s="72">
        <f t="shared" si="26"/>
        <v>0</v>
      </c>
      <c r="U114" s="72">
        <f t="shared" si="27"/>
        <v>0</v>
      </c>
      <c r="V114" s="72">
        <f t="shared" si="28"/>
        <v>0</v>
      </c>
      <c r="W114" s="72">
        <f t="shared" si="29"/>
        <v>0</v>
      </c>
      <c r="X114" s="71">
        <f t="shared" si="30"/>
        <v>0</v>
      </c>
      <c r="Y114" s="71">
        <f t="shared" si="31"/>
        <v>0</v>
      </c>
      <c r="Z114" s="72">
        <f t="shared" si="19"/>
        <v>0</v>
      </c>
      <c r="AA114" s="72">
        <f t="shared" si="20"/>
        <v>0</v>
      </c>
      <c r="AB114" s="72">
        <f t="shared" si="21"/>
        <v>0</v>
      </c>
      <c r="AC114" s="72">
        <f t="shared" si="22"/>
        <v>0</v>
      </c>
      <c r="AD114" s="72">
        <f t="shared" si="23"/>
        <v>0</v>
      </c>
      <c r="AE114" s="71">
        <f t="shared" si="32"/>
        <v>0</v>
      </c>
    </row>
    <row r="115" spans="1:31" x14ac:dyDescent="0.2">
      <c r="A115" s="63">
        <v>92</v>
      </c>
      <c r="B115" s="19" t="str">
        <f t="shared" si="24"/>
        <v/>
      </c>
      <c r="C115" s="23"/>
      <c r="D115" s="120" t="str">
        <f t="shared" si="25"/>
        <v/>
      </c>
      <c r="E115" s="120"/>
      <c r="F115" s="43"/>
      <c r="G115" s="43"/>
      <c r="H115" s="43"/>
      <c r="I115" s="43"/>
      <c r="J115" s="43"/>
      <c r="K115" s="43"/>
      <c r="L115" s="43"/>
      <c r="M115" s="43"/>
      <c r="N115" s="68" t="str">
        <f>IF(ISBLANK($M$115),"",VLOOKUP($M$115,Bearbeitungen!$A$1:$C$100,3,FALSE))</f>
        <v/>
      </c>
      <c r="O115" s="44"/>
      <c r="Q115" s="16"/>
      <c r="R115" s="16"/>
      <c r="S115" s="16"/>
      <c r="T115" s="72">
        <f t="shared" si="26"/>
        <v>0</v>
      </c>
      <c r="U115" s="72">
        <f t="shared" si="27"/>
        <v>0</v>
      </c>
      <c r="V115" s="72">
        <f t="shared" si="28"/>
        <v>0</v>
      </c>
      <c r="W115" s="72">
        <f t="shared" si="29"/>
        <v>0</v>
      </c>
      <c r="X115" s="71">
        <f t="shared" si="30"/>
        <v>0</v>
      </c>
      <c r="Y115" s="71">
        <f t="shared" si="31"/>
        <v>0</v>
      </c>
      <c r="Z115" s="72">
        <f t="shared" si="19"/>
        <v>0</v>
      </c>
      <c r="AA115" s="72">
        <f t="shared" si="20"/>
        <v>0</v>
      </c>
      <c r="AB115" s="72">
        <f t="shared" si="21"/>
        <v>0</v>
      </c>
      <c r="AC115" s="72">
        <f t="shared" si="22"/>
        <v>0</v>
      </c>
      <c r="AD115" s="72">
        <f t="shared" si="23"/>
        <v>0</v>
      </c>
      <c r="AE115" s="71">
        <f t="shared" si="32"/>
        <v>0</v>
      </c>
    </row>
    <row r="116" spans="1:31" x14ac:dyDescent="0.2">
      <c r="A116" s="63">
        <v>93</v>
      </c>
      <c r="B116" s="19" t="str">
        <f t="shared" si="24"/>
        <v/>
      </c>
      <c r="C116" s="23"/>
      <c r="D116" s="120" t="str">
        <f t="shared" si="25"/>
        <v/>
      </c>
      <c r="E116" s="120"/>
      <c r="F116" s="43"/>
      <c r="G116" s="43"/>
      <c r="H116" s="43"/>
      <c r="I116" s="43"/>
      <c r="J116" s="43"/>
      <c r="K116" s="43"/>
      <c r="L116" s="43"/>
      <c r="M116" s="43"/>
      <c r="N116" s="68" t="str">
        <f>IF(ISBLANK($M$116),"",VLOOKUP($M$116,Bearbeitungen!$A$1:$C$100,3,FALSE))</f>
        <v/>
      </c>
      <c r="O116" s="44"/>
      <c r="Q116" s="16"/>
      <c r="R116" s="16"/>
      <c r="S116" s="16"/>
      <c r="T116" s="72">
        <f t="shared" si="26"/>
        <v>0</v>
      </c>
      <c r="U116" s="72">
        <f t="shared" si="27"/>
        <v>0</v>
      </c>
      <c r="V116" s="72">
        <f t="shared" si="28"/>
        <v>0</v>
      </c>
      <c r="W116" s="72">
        <f t="shared" si="29"/>
        <v>0</v>
      </c>
      <c r="X116" s="71">
        <f t="shared" si="30"/>
        <v>0</v>
      </c>
      <c r="Y116" s="71">
        <f t="shared" si="31"/>
        <v>0</v>
      </c>
      <c r="Z116" s="72">
        <f t="shared" si="19"/>
        <v>0</v>
      </c>
      <c r="AA116" s="72">
        <f t="shared" si="20"/>
        <v>0</v>
      </c>
      <c r="AB116" s="72">
        <f t="shared" si="21"/>
        <v>0</v>
      </c>
      <c r="AC116" s="72">
        <f t="shared" si="22"/>
        <v>0</v>
      </c>
      <c r="AD116" s="72">
        <f t="shared" si="23"/>
        <v>0</v>
      </c>
      <c r="AE116" s="71">
        <f t="shared" si="32"/>
        <v>0</v>
      </c>
    </row>
    <row r="117" spans="1:31" x14ac:dyDescent="0.2">
      <c r="A117" s="63">
        <v>94</v>
      </c>
      <c r="B117" s="19" t="str">
        <f t="shared" si="24"/>
        <v/>
      </c>
      <c r="C117" s="23"/>
      <c r="D117" s="120" t="str">
        <f t="shared" si="25"/>
        <v/>
      </c>
      <c r="E117" s="120"/>
      <c r="F117" s="43"/>
      <c r="G117" s="43"/>
      <c r="H117" s="43"/>
      <c r="I117" s="43"/>
      <c r="J117" s="43"/>
      <c r="K117" s="43"/>
      <c r="L117" s="43"/>
      <c r="M117" s="43"/>
      <c r="N117" s="68" t="str">
        <f>IF(ISBLANK($M$117),"",VLOOKUP($M$117,Bearbeitungen!$A$1:$C$100,3,FALSE))</f>
        <v/>
      </c>
      <c r="O117" s="44"/>
      <c r="Q117" s="16"/>
      <c r="R117" s="16"/>
      <c r="S117" s="16"/>
      <c r="T117" s="72">
        <f t="shared" si="26"/>
        <v>0</v>
      </c>
      <c r="U117" s="72">
        <f t="shared" si="27"/>
        <v>0</v>
      </c>
      <c r="V117" s="72">
        <f t="shared" si="28"/>
        <v>0</v>
      </c>
      <c r="W117" s="72">
        <f t="shared" si="29"/>
        <v>0</v>
      </c>
      <c r="X117" s="71">
        <f t="shared" si="30"/>
        <v>0</v>
      </c>
      <c r="Y117" s="71">
        <f t="shared" si="31"/>
        <v>0</v>
      </c>
      <c r="Z117" s="72">
        <f t="shared" si="19"/>
        <v>0</v>
      </c>
      <c r="AA117" s="72">
        <f t="shared" si="20"/>
        <v>0</v>
      </c>
      <c r="AB117" s="72">
        <f t="shared" si="21"/>
        <v>0</v>
      </c>
      <c r="AC117" s="72">
        <f t="shared" si="22"/>
        <v>0</v>
      </c>
      <c r="AD117" s="72">
        <f t="shared" si="23"/>
        <v>0</v>
      </c>
      <c r="AE117" s="71">
        <f t="shared" si="32"/>
        <v>0</v>
      </c>
    </row>
    <row r="118" spans="1:31" x14ac:dyDescent="0.2">
      <c r="A118" s="63">
        <v>95</v>
      </c>
      <c r="B118" s="19" t="str">
        <f t="shared" si="24"/>
        <v/>
      </c>
      <c r="C118" s="23"/>
      <c r="D118" s="120" t="str">
        <f t="shared" si="25"/>
        <v/>
      </c>
      <c r="E118" s="120"/>
      <c r="F118" s="43"/>
      <c r="G118" s="43"/>
      <c r="H118" s="43"/>
      <c r="I118" s="43"/>
      <c r="J118" s="43"/>
      <c r="K118" s="43"/>
      <c r="L118" s="43"/>
      <c r="M118" s="43"/>
      <c r="N118" s="68" t="str">
        <f>IF(ISBLANK($M$118),"",VLOOKUP($M$118,Bearbeitungen!$A$1:$C$100,3,FALSE))</f>
        <v/>
      </c>
      <c r="O118" s="44"/>
      <c r="Q118" s="16"/>
      <c r="R118" s="16"/>
      <c r="S118" s="16"/>
      <c r="T118" s="72">
        <f t="shared" si="26"/>
        <v>0</v>
      </c>
      <c r="U118" s="72">
        <f t="shared" si="27"/>
        <v>0</v>
      </c>
      <c r="V118" s="72">
        <f t="shared" si="28"/>
        <v>0</v>
      </c>
      <c r="W118" s="72">
        <f t="shared" si="29"/>
        <v>0</v>
      </c>
      <c r="X118" s="71">
        <f t="shared" si="30"/>
        <v>0</v>
      </c>
      <c r="Y118" s="71">
        <f t="shared" si="31"/>
        <v>0</v>
      </c>
      <c r="Z118" s="72">
        <f t="shared" si="19"/>
        <v>0</v>
      </c>
      <c r="AA118" s="72">
        <f t="shared" si="20"/>
        <v>0</v>
      </c>
      <c r="AB118" s="72">
        <f t="shared" si="21"/>
        <v>0</v>
      </c>
      <c r="AC118" s="72">
        <f t="shared" si="22"/>
        <v>0</v>
      </c>
      <c r="AD118" s="72">
        <f t="shared" si="23"/>
        <v>0</v>
      </c>
      <c r="AE118" s="71">
        <f t="shared" si="32"/>
        <v>0</v>
      </c>
    </row>
    <row r="119" spans="1:31" x14ac:dyDescent="0.2">
      <c r="A119" s="63">
        <v>96</v>
      </c>
      <c r="B119" s="19" t="str">
        <f t="shared" si="24"/>
        <v/>
      </c>
      <c r="C119" s="23"/>
      <c r="D119" s="120" t="str">
        <f t="shared" si="25"/>
        <v/>
      </c>
      <c r="E119" s="120"/>
      <c r="F119" s="43"/>
      <c r="G119" s="43"/>
      <c r="H119" s="43"/>
      <c r="I119" s="43"/>
      <c r="J119" s="43"/>
      <c r="K119" s="43"/>
      <c r="L119" s="43"/>
      <c r="M119" s="43"/>
      <c r="N119" s="68" t="str">
        <f>IF(ISBLANK($M$119),"",VLOOKUP($M$119,Bearbeitungen!$A$1:$C$100,3,FALSE))</f>
        <v/>
      </c>
      <c r="O119" s="44"/>
      <c r="Q119" s="16"/>
      <c r="R119" s="16"/>
      <c r="S119" s="16"/>
      <c r="T119" s="72">
        <f t="shared" si="26"/>
        <v>0</v>
      </c>
      <c r="U119" s="72">
        <f t="shared" si="27"/>
        <v>0</v>
      </c>
      <c r="V119" s="72">
        <f t="shared" si="28"/>
        <v>0</v>
      </c>
      <c r="W119" s="72">
        <f t="shared" si="29"/>
        <v>0</v>
      </c>
      <c r="X119" s="71">
        <f t="shared" si="30"/>
        <v>0</v>
      </c>
      <c r="Y119" s="71">
        <f t="shared" si="31"/>
        <v>0</v>
      </c>
      <c r="Z119" s="72">
        <f t="shared" si="19"/>
        <v>0</v>
      </c>
      <c r="AA119" s="72">
        <f t="shared" si="20"/>
        <v>0</v>
      </c>
      <c r="AB119" s="72">
        <f t="shared" si="21"/>
        <v>0</v>
      </c>
      <c r="AC119" s="72">
        <f t="shared" si="22"/>
        <v>0</v>
      </c>
      <c r="AD119" s="72">
        <f t="shared" si="23"/>
        <v>0</v>
      </c>
      <c r="AE119" s="71">
        <f t="shared" si="32"/>
        <v>0</v>
      </c>
    </row>
    <row r="120" spans="1:31" x14ac:dyDescent="0.2">
      <c r="A120" s="63">
        <v>97</v>
      </c>
      <c r="B120" s="19" t="str">
        <f t="shared" si="24"/>
        <v/>
      </c>
      <c r="C120" s="23"/>
      <c r="D120" s="120" t="str">
        <f t="shared" si="25"/>
        <v/>
      </c>
      <c r="E120" s="120"/>
      <c r="F120" s="43"/>
      <c r="G120" s="43"/>
      <c r="H120" s="43"/>
      <c r="I120" s="43"/>
      <c r="J120" s="43"/>
      <c r="K120" s="43"/>
      <c r="L120" s="43"/>
      <c r="M120" s="43"/>
      <c r="N120" s="68" t="str">
        <f>IF(ISBLANK($M$120),"",VLOOKUP($M$120,Bearbeitungen!$A$1:$C$100,3,FALSE))</f>
        <v/>
      </c>
      <c r="O120" s="44"/>
      <c r="Q120" s="16"/>
      <c r="R120" s="16"/>
      <c r="S120" s="16"/>
      <c r="T120" s="72">
        <f t="shared" si="26"/>
        <v>0</v>
      </c>
      <c r="U120" s="72">
        <f t="shared" si="27"/>
        <v>0</v>
      </c>
      <c r="V120" s="72">
        <f t="shared" si="28"/>
        <v>0</v>
      </c>
      <c r="W120" s="72">
        <f t="shared" si="29"/>
        <v>0</v>
      </c>
      <c r="X120" s="71">
        <f t="shared" si="30"/>
        <v>0</v>
      </c>
      <c r="Y120" s="71">
        <f t="shared" si="31"/>
        <v>0</v>
      </c>
      <c r="Z120" s="72">
        <f t="shared" si="19"/>
        <v>0</v>
      </c>
      <c r="AA120" s="72">
        <f t="shared" si="20"/>
        <v>0</v>
      </c>
      <c r="AB120" s="72">
        <f t="shared" si="21"/>
        <v>0</v>
      </c>
      <c r="AC120" s="72">
        <f t="shared" si="22"/>
        <v>0</v>
      </c>
      <c r="AD120" s="72">
        <f t="shared" si="23"/>
        <v>0</v>
      </c>
      <c r="AE120" s="71">
        <f t="shared" si="32"/>
        <v>0</v>
      </c>
    </row>
    <row r="121" spans="1:31" x14ac:dyDescent="0.2">
      <c r="A121" s="63">
        <v>98</v>
      </c>
      <c r="B121" s="19" t="str">
        <f t="shared" si="24"/>
        <v/>
      </c>
      <c r="C121" s="23"/>
      <c r="D121" s="120" t="str">
        <f t="shared" si="25"/>
        <v/>
      </c>
      <c r="E121" s="120"/>
      <c r="F121" s="43"/>
      <c r="G121" s="43"/>
      <c r="H121" s="43"/>
      <c r="I121" s="43"/>
      <c r="J121" s="43"/>
      <c r="K121" s="43"/>
      <c r="L121" s="43"/>
      <c r="M121" s="43"/>
      <c r="N121" s="68" t="str">
        <f>IF(ISBLANK($M$121),"",VLOOKUP($M$121,Bearbeitungen!$A$1:$C$100,3,FALSE))</f>
        <v/>
      </c>
      <c r="O121" s="44"/>
      <c r="Q121" s="16"/>
      <c r="R121" s="16"/>
      <c r="S121" s="16"/>
      <c r="T121" s="72">
        <f t="shared" si="26"/>
        <v>0</v>
      </c>
      <c r="U121" s="72">
        <f t="shared" si="27"/>
        <v>0</v>
      </c>
      <c r="V121" s="72">
        <f t="shared" si="28"/>
        <v>0</v>
      </c>
      <c r="W121" s="72">
        <f t="shared" si="29"/>
        <v>0</v>
      </c>
      <c r="X121" s="71">
        <f t="shared" si="30"/>
        <v>0</v>
      </c>
      <c r="Y121" s="71">
        <f t="shared" si="31"/>
        <v>0</v>
      </c>
      <c r="Z121" s="72">
        <f t="shared" si="19"/>
        <v>0</v>
      </c>
      <c r="AA121" s="72">
        <f t="shared" si="20"/>
        <v>0</v>
      </c>
      <c r="AB121" s="72">
        <f t="shared" si="21"/>
        <v>0</v>
      </c>
      <c r="AC121" s="72">
        <f t="shared" si="22"/>
        <v>0</v>
      </c>
      <c r="AD121" s="72">
        <f t="shared" si="23"/>
        <v>0</v>
      </c>
      <c r="AE121" s="71">
        <f t="shared" si="32"/>
        <v>0</v>
      </c>
    </row>
    <row r="122" spans="1:31" x14ac:dyDescent="0.2">
      <c r="A122" s="63">
        <v>99</v>
      </c>
      <c r="B122" s="19" t="str">
        <f t="shared" si="24"/>
        <v/>
      </c>
      <c r="C122" s="23"/>
      <c r="D122" s="120" t="str">
        <f t="shared" si="25"/>
        <v/>
      </c>
      <c r="E122" s="120"/>
      <c r="F122" s="43"/>
      <c r="G122" s="43"/>
      <c r="H122" s="43"/>
      <c r="I122" s="43"/>
      <c r="J122" s="43"/>
      <c r="K122" s="43"/>
      <c r="L122" s="43"/>
      <c r="M122" s="43"/>
      <c r="N122" s="68" t="str">
        <f>IF(ISBLANK($M$122),"",VLOOKUP($M$122,Bearbeitungen!$A$1:$C$100,3,FALSE))</f>
        <v/>
      </c>
      <c r="O122" s="44"/>
      <c r="Q122" s="16"/>
      <c r="R122" s="16"/>
      <c r="S122" s="16"/>
      <c r="T122" s="72">
        <f t="shared" si="26"/>
        <v>0</v>
      </c>
      <c r="U122" s="72">
        <f t="shared" si="27"/>
        <v>0</v>
      </c>
      <c r="V122" s="72">
        <f t="shared" si="28"/>
        <v>0</v>
      </c>
      <c r="W122" s="72">
        <f t="shared" si="29"/>
        <v>0</v>
      </c>
      <c r="X122" s="71">
        <f t="shared" si="30"/>
        <v>0</v>
      </c>
      <c r="Y122" s="71">
        <f t="shared" si="31"/>
        <v>0</v>
      </c>
      <c r="Z122" s="72">
        <f t="shared" si="19"/>
        <v>0</v>
      </c>
      <c r="AA122" s="72">
        <f t="shared" si="20"/>
        <v>0</v>
      </c>
      <c r="AB122" s="72">
        <f t="shared" si="21"/>
        <v>0</v>
      </c>
      <c r="AC122" s="72">
        <f t="shared" si="22"/>
        <v>0</v>
      </c>
      <c r="AD122" s="72">
        <f t="shared" si="23"/>
        <v>0</v>
      </c>
      <c r="AE122" s="71">
        <f t="shared" si="32"/>
        <v>0</v>
      </c>
    </row>
    <row r="123" spans="1:31" x14ac:dyDescent="0.2">
      <c r="A123" s="63">
        <v>100</v>
      </c>
      <c r="B123" s="19" t="str">
        <f t="shared" si="24"/>
        <v/>
      </c>
      <c r="C123" s="23"/>
      <c r="D123" s="120" t="str">
        <f t="shared" si="25"/>
        <v/>
      </c>
      <c r="E123" s="120"/>
      <c r="F123" s="43"/>
      <c r="G123" s="43"/>
      <c r="H123" s="43"/>
      <c r="I123" s="43"/>
      <c r="J123" s="43"/>
      <c r="K123" s="43"/>
      <c r="L123" s="43"/>
      <c r="M123" s="43"/>
      <c r="N123" s="68" t="str">
        <f>IF(ISBLANK($M$123),"",VLOOKUP($M$123,Bearbeitungen!$A$1:$C$100,3,FALSE))</f>
        <v/>
      </c>
      <c r="O123" s="44"/>
      <c r="Q123" s="16"/>
      <c r="R123" s="16"/>
      <c r="S123" s="16"/>
      <c r="T123" s="72">
        <f t="shared" si="26"/>
        <v>0</v>
      </c>
      <c r="U123" s="72">
        <f t="shared" si="27"/>
        <v>0</v>
      </c>
      <c r="V123" s="72">
        <f t="shared" si="28"/>
        <v>0</v>
      </c>
      <c r="W123" s="72">
        <f t="shared" si="29"/>
        <v>0</v>
      </c>
      <c r="X123" s="71">
        <f t="shared" si="30"/>
        <v>0</v>
      </c>
      <c r="Y123" s="71">
        <f t="shared" si="31"/>
        <v>0</v>
      </c>
      <c r="Z123" s="72">
        <f t="shared" si="19"/>
        <v>0</v>
      </c>
      <c r="AA123" s="72">
        <f t="shared" si="20"/>
        <v>0</v>
      </c>
      <c r="AB123" s="72">
        <f t="shared" si="21"/>
        <v>0</v>
      </c>
      <c r="AC123" s="72">
        <f t="shared" si="22"/>
        <v>0</v>
      </c>
      <c r="AD123" s="72">
        <f t="shared" si="23"/>
        <v>0</v>
      </c>
      <c r="AE123" s="71">
        <f t="shared" si="32"/>
        <v>0</v>
      </c>
    </row>
    <row r="124" spans="1:31" ht="13.5" thickBot="1" x14ac:dyDescent="0.25">
      <c r="A124" s="64">
        <v>101</v>
      </c>
      <c r="B124" s="21" t="str">
        <f t="shared" si="24"/>
        <v/>
      </c>
      <c r="C124" s="23"/>
      <c r="D124" s="120" t="str">
        <f t="shared" si="25"/>
        <v/>
      </c>
      <c r="E124" s="120"/>
      <c r="F124" s="45"/>
      <c r="G124" s="45"/>
      <c r="H124" s="45"/>
      <c r="I124" s="45"/>
      <c r="J124" s="45"/>
      <c r="K124" s="45"/>
      <c r="L124" s="45"/>
      <c r="M124" s="45"/>
      <c r="N124" s="68" t="str">
        <f>IF(ISBLANK($M$124),"",VLOOKUP($M$124,Bearbeitungen!$A$1:$C$100,3,FALSE))</f>
        <v/>
      </c>
      <c r="O124" s="46"/>
      <c r="Q124" s="16"/>
      <c r="R124" s="16"/>
      <c r="S124" s="16"/>
      <c r="T124" s="72">
        <f t="shared" si="26"/>
        <v>0</v>
      </c>
      <c r="U124" s="72">
        <f t="shared" si="27"/>
        <v>0</v>
      </c>
      <c r="V124" s="72">
        <f t="shared" si="28"/>
        <v>0</v>
      </c>
      <c r="W124" s="72">
        <f t="shared" si="29"/>
        <v>0</v>
      </c>
      <c r="X124" s="71">
        <f t="shared" si="30"/>
        <v>0</v>
      </c>
      <c r="Y124" s="71">
        <f t="shared" si="31"/>
        <v>0</v>
      </c>
      <c r="Z124" s="72">
        <f t="shared" si="19"/>
        <v>0</v>
      </c>
      <c r="AA124" s="72">
        <f t="shared" si="20"/>
        <v>0</v>
      </c>
      <c r="AB124" s="72">
        <f t="shared" si="21"/>
        <v>0</v>
      </c>
      <c r="AC124" s="72">
        <f t="shared" si="22"/>
        <v>0</v>
      </c>
      <c r="AD124" s="72">
        <f t="shared" si="23"/>
        <v>0</v>
      </c>
      <c r="AE124" s="71">
        <f t="shared" si="32"/>
        <v>0</v>
      </c>
    </row>
    <row r="125" spans="1:31" x14ac:dyDescent="0.2">
      <c r="A125" s="65"/>
      <c r="B125" s="66"/>
      <c r="C125" s="66"/>
      <c r="D125" s="67"/>
      <c r="E125" s="67"/>
      <c r="F125" s="66"/>
      <c r="G125" s="66"/>
      <c r="H125" s="66"/>
      <c r="I125" s="66"/>
      <c r="J125" s="66"/>
      <c r="K125" s="66"/>
      <c r="L125" s="66"/>
      <c r="M125" s="66"/>
      <c r="N125" s="66"/>
      <c r="O125" s="66"/>
      <c r="Q125" s="48" t="str">
        <f t="shared" ref="Q125" si="33">IF(AND(ISBLANK(M125),ISBLANK(O125)),"",CONCATENATE(N125," ",O125))</f>
        <v/>
      </c>
    </row>
    <row r="126" spans="1:31" x14ac:dyDescent="0.2">
      <c r="A126" s="65"/>
      <c r="B126" s="66"/>
      <c r="C126" s="66"/>
      <c r="D126" s="67"/>
      <c r="E126" s="67"/>
      <c r="F126" s="66"/>
      <c r="G126" s="66"/>
      <c r="H126" s="66"/>
      <c r="I126" s="66"/>
      <c r="J126" s="66"/>
      <c r="K126" s="66"/>
      <c r="L126" s="66"/>
      <c r="M126" s="66"/>
      <c r="N126" s="66"/>
      <c r="O126" s="66"/>
    </row>
    <row r="127" spans="1:31" x14ac:dyDescent="0.2">
      <c r="A127" s="53"/>
      <c r="D127" s="54"/>
      <c r="E127" s="54"/>
    </row>
    <row r="128" spans="1:31" x14ac:dyDescent="0.2">
      <c r="A128" s="53"/>
      <c r="D128" s="54"/>
      <c r="E128" s="54"/>
    </row>
  </sheetData>
  <sheetProtection algorithmName="SHA-512" hashValue="MTTfftBROV1TepjVx93CNOmh8SPCyYXxNctnltmBIz+NOO6+YMlNRB8Uy7F0XBU4MhXIEqErUQUPOeWymwRbGA==" saltValue="njBtF7v45TfkqMMXuBDaGQ==" spinCount="100000" sheet="1" selectLockedCells="1"/>
  <mergeCells count="156">
    <mergeCell ref="D91:E91"/>
    <mergeCell ref="D92:E92"/>
    <mergeCell ref="D93:E93"/>
    <mergeCell ref="D82:E82"/>
    <mergeCell ref="D83:E83"/>
    <mergeCell ref="D84:E84"/>
    <mergeCell ref="D85:E85"/>
    <mergeCell ref="D86:E86"/>
    <mergeCell ref="D87:E87"/>
    <mergeCell ref="D88:E88"/>
    <mergeCell ref="D89:E89"/>
    <mergeCell ref="D90:E90"/>
    <mergeCell ref="D100:E100"/>
    <mergeCell ref="D101:E101"/>
    <mergeCell ref="D102:E102"/>
    <mergeCell ref="D103:E103"/>
    <mergeCell ref="D104:E104"/>
    <mergeCell ref="D105:E105"/>
    <mergeCell ref="D94:E94"/>
    <mergeCell ref="D95:E95"/>
    <mergeCell ref="D96:E96"/>
    <mergeCell ref="D97:E97"/>
    <mergeCell ref="D98:E98"/>
    <mergeCell ref="D99:E99"/>
    <mergeCell ref="D123:E123"/>
    <mergeCell ref="D124:E124"/>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18:E118"/>
    <mergeCell ref="D119:E119"/>
    <mergeCell ref="D120:E120"/>
    <mergeCell ref="D121:E121"/>
    <mergeCell ref="D122:E122"/>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M22:M23"/>
    <mergeCell ref="O22:O23"/>
    <mergeCell ref="D24:E24"/>
    <mergeCell ref="D25:E25"/>
    <mergeCell ref="D26:E26"/>
    <mergeCell ref="D27:E27"/>
    <mergeCell ref="I22:L22"/>
    <mergeCell ref="N22:N23"/>
    <mergeCell ref="A18:D20"/>
    <mergeCell ref="E18:H20"/>
    <mergeCell ref="A22:A23"/>
    <mergeCell ref="C22:E23"/>
    <mergeCell ref="F22:F23"/>
    <mergeCell ref="G22:G23"/>
    <mergeCell ref="H22:H23"/>
    <mergeCell ref="A15:D15"/>
    <mergeCell ref="E15:H15"/>
    <mergeCell ref="A16:D16"/>
    <mergeCell ref="E16:H16"/>
    <mergeCell ref="A17:D17"/>
    <mergeCell ref="E17:H17"/>
    <mergeCell ref="M15:O15"/>
    <mergeCell ref="A12:D12"/>
    <mergeCell ref="E12:H12"/>
    <mergeCell ref="A13:D13"/>
    <mergeCell ref="E13:H13"/>
    <mergeCell ref="A14:D14"/>
    <mergeCell ref="E14:H14"/>
    <mergeCell ref="A9:D9"/>
    <mergeCell ref="E9:H9"/>
    <mergeCell ref="A10:D10"/>
    <mergeCell ref="E10:H10"/>
    <mergeCell ref="A11:D11"/>
    <mergeCell ref="E11:H11"/>
    <mergeCell ref="M11:O11"/>
    <mergeCell ref="M16:O16"/>
    <mergeCell ref="M17:O17"/>
    <mergeCell ref="M18:O18"/>
    <mergeCell ref="M19:O19"/>
    <mergeCell ref="M20:O20"/>
    <mergeCell ref="J8:J13"/>
    <mergeCell ref="J15:J20"/>
    <mergeCell ref="K8:L8"/>
    <mergeCell ref="K9:L9"/>
    <mergeCell ref="K15:L15"/>
    <mergeCell ref="K16:L16"/>
    <mergeCell ref="K17:L17"/>
    <mergeCell ref="K18:L18"/>
    <mergeCell ref="K19:L19"/>
    <mergeCell ref="K20:L20"/>
    <mergeCell ref="K10:L10"/>
    <mergeCell ref="M13:O13"/>
    <mergeCell ref="M8:O8"/>
    <mergeCell ref="M9:O9"/>
    <mergeCell ref="M10:O10"/>
    <mergeCell ref="M12:O12"/>
    <mergeCell ref="K11:L11"/>
    <mergeCell ref="K12:L12"/>
    <mergeCell ref="K13:L13"/>
  </mergeCells>
  <conditionalFormatting sqref="D24:E124">
    <cfRule type="beginsWith" dxfId="0" priority="1" operator="beginsWith" text="Bitte Mat">
      <formula>LEFT(D24,LEN("Bitte Mat"))="Bitte Mat"</formula>
    </cfRule>
  </conditionalFormatting>
  <dataValidations count="17">
    <dataValidation allowBlank="1" showInputMessage="1" showErrorMessage="1" promptTitle="INFORMATION:" prompt="Bitte immer genaue Angaben über das Kantenmaterial machen._x000a_MATERIALTYP, HERSTELLER, DEKORNUMMER, OBERFLÄCHE, STÄRKE immer angeben!_x000a_z.B: ABS Kaindl 37710 WF 2mm_x000a_       Starkfurnier Fichte 2mm_x000a_       ABS Falco M105 HG 1mm" sqref="M15:O15 M17:O17 M19:O19" xr:uid="{00000000-0002-0000-0000-000000000000}"/>
    <dataValidation allowBlank="1" showInputMessage="1" showErrorMessage="1" promptTitle="INFORMATION:" prompt="Alles was in dieses Feld eingegeben wird, finden Sie später auch auf dem Werkstücketikett wieder._x000a_Bei SCHRÄGSCHNITTEN, NUT oder FALZ Bearbeitung hier bitte auch die Masse angeben!_x000a_z.B. Schrägschnitt 10x10cm_x000a_      Nut Tiefe 7mm, Breite 4mm" sqref="O24:O26" xr:uid="{00000000-0002-0000-0000-000001000000}"/>
    <dataValidation type="whole" operator="lessThanOrEqual" allowBlank="1" showInputMessage="1" showErrorMessage="1" errorTitle="Zuschnittmass" error="ACHTUNG:_x000a_Sie haben die maximale Zuschnittgröße überschritten!_x000a_Es können keine größeren Schnitte als 3080mm durchgeführt werden!" promptTitle="INFORMATION:" prompt="Bitte immer das Fertigmass inklusive der Bekantung in Millimeter angeben!_x000a__x000a_Bei Platten mit Maserung unbedingt beachten, dass mit dem Längsmass (LÄNGE) auch immer Maserung läuft!" sqref="G24:H26" xr:uid="{00000000-0002-0000-0000-000002000000}">
      <formula1>3080</formula1>
    </dataValidation>
    <dataValidation type="whole" operator="lessThanOrEqual" allowBlank="1" showInputMessage="1" showErrorMessage="1" errorTitle="Bekantung" error="ACHTUNG_x000a_Sie können nur Kanten mit der Nummer 1 - 6 auswählen!" promptTitle="INFORMATION:" prompt="Geben Sie die Kantennummer, der oben eingebenen Kante an!_x000a__x000a_VORNE und HINTEN sind die beiden Längskanten!_x000a_LINKS und RECHTS sind die beiden Querkanten!" sqref="J24:L26 I25:I26" xr:uid="{00000000-0002-0000-0000-000003000000}">
      <formula1>6</formula1>
    </dataValidation>
    <dataValidation type="whole" operator="lessThanOrEqual" allowBlank="1" showInputMessage="1" showErrorMessage="1" errorTitle="Bekantung" error="ACHTUNG_x000a_Sie können nur Kanten mit der Nummer 1 - 5 auswählen!" sqref="I125:L125" xr:uid="{00000000-0002-0000-0000-000005000000}">
      <formula1>5</formula1>
    </dataValidation>
    <dataValidation type="list" allowBlank="1" showInputMessage="1" showErrorMessage="1" sqref="E15:H15" xr:uid="{00000000-0002-0000-0000-000006000000}">
      <formula1>"ICH HOLE MEINE WARE AB, ICH WÜNSCHE EINE ZUSTELLUNG"</formula1>
    </dataValidation>
    <dataValidation type="list" showInputMessage="1" showErrorMessage="1" sqref="E14:H14" xr:uid="{00000000-0002-0000-0000-000007000000}">
      <formula1>"ICH WÜNSCHE EIN ANGEBOT,ICH ERTEILE EINEN AUFTRAG"</formula1>
    </dataValidation>
    <dataValidation type="whole" operator="lessThanOrEqual" allowBlank="1" showInputMessage="1" showErrorMessage="1" errorTitle="Zuschnittmass" error="ACHTUNG:_x000a_Sie haben die maximale Zuschnittgröße überschritten!_x000a_Es können keine größeren Schnitte als 3080mm durchgeführt werden!" sqref="G27:H128" xr:uid="{00000000-0002-0000-0000-000008000000}">
      <formula1>3080</formula1>
    </dataValidation>
    <dataValidation type="whole" operator="lessThanOrEqual" allowBlank="1" showInputMessage="1" showErrorMessage="1" errorTitle="Bekantung" error="ACHTUNG_x000a_Sie können nur Kanten mit der Nummer 1 - 4 auswählen!" sqref="I126:L128" xr:uid="{00000000-0002-0000-0000-000009000000}">
      <formula1>4</formula1>
    </dataValidation>
    <dataValidation type="whole" allowBlank="1" showInputMessage="1" showErrorMessage="1" errorTitle="Stückzahl" error="Achtung!_x000a_Sie können nur ganze Zahlen eingeben!" sqref="F24:F128" xr:uid="{00000000-0002-0000-0000-00000A000000}">
      <formula1>0</formula1>
      <formula2>10000</formula2>
    </dataValidation>
    <dataValidation type="whole" operator="lessThan" allowBlank="1" showErrorMessage="1" errorTitle="Material" error="Sie können nur ein Material mit der Nummer 1-4 auswählen, oder das Feld leer lassen!" sqref="C125:C128" xr:uid="{00000000-0002-0000-0000-00000B000000}">
      <formula1>5</formula1>
    </dataValidation>
    <dataValidation type="whole" operator="lessThanOrEqual" allowBlank="1" showInputMessage="1" showErrorMessage="1" errorTitle="Bekantung" error="ACHTUNG_x000a_Sie können nur Kanten mit der Nummer 1 - 6 auswählen!" sqref="I27:L124" xr:uid="{00000000-0002-0000-0000-00000E000000}">
      <formula1>6</formula1>
    </dataValidation>
    <dataValidation allowBlank="1" showInputMessage="1" showErrorMessage="1" promptTitle="INFORMATION:" prompt="Bitte immer genaue Angaben über das Material machen._x000a_HERSTELLER, PLATTENNUMMER; PLATTENSTÄRKE, OBERFLÄCHE, QUALITÄT angeben._x000a_z.B. Kaindl 37710 BS 19mm_x000a_       3-Schicht-Fichte 13mm A/B_x000a_       Schichtstoff Fundermax 0080 FH" sqref="M8:O13" xr:uid="{00000000-0002-0000-0000-00000F000000}"/>
    <dataValidation allowBlank="1" showInputMessage="1" showErrorMessage="1" promptTitle="INFORMATION:" prompt="Die errechneten Laumeter Kante sind exkl. etwaiger Schrägbekantungen und inkl. Verschnitt. Trotz größter Sorgfaltung bei der Erstellung dieses Formulars, sind deshalb Kantenberechnungen die automatisch in diesem Formular vorgenommen werden, ohne Gewähr._x000a_" sqref="M16:O16" xr:uid="{00000000-0002-0000-0000-000010000000}"/>
    <dataValidation allowBlank="1" showInputMessage="1" showErrorMessage="1" promptTitle="INFORMATION:" prompt="Die errechneten Laumeter Kante sind exkl. etwaiger Schrägbekantungen und inkl. Verschnitt. Trotz größter Sorgfaltung bei der Erstellung dieses Formulars, sind deshalb Kantenberechnungen die automatisch in diesem Formular vorgenommen werden, ohne Gewähr." sqref="M18:O18 M20:O20" xr:uid="{00000000-0002-0000-0000-000011000000}"/>
    <dataValidation type="whole" allowBlank="1" showInputMessage="1" showErrorMessage="1" errorTitle="Material" error="Sie können nur ein Material mit der Nummer 1-6 auswählen, oder das Feld leer lassen!" promptTitle="INFORMATION:" prompt="In diesem Feld können Sie die Materialnummer angeben._x000a_Das Dokument zeigt automatisch Ihr oben unter der Kategorie Platte eingegebenes Material an." sqref="C24:C124" xr:uid="{7D93B19C-0DCF-46B9-B6DA-3C88446382A4}">
      <formula1>1</formula1>
      <formula2>6</formula2>
    </dataValidation>
    <dataValidation type="whole" allowBlank="1" showInputMessage="1" showErrorMessage="1" errorTitle="Bekantung" error="ACHTUNG_x000a_Sie können nur Kanten mit der Nummer 1 - 6 auswählen!" promptTitle="INFORMATION:" prompt="Geben Sie die Kantennummer, der oben eingebenen Kante an!_x000a__x000a_VORNE und HINTEN sind die beiden Längskanten!_x000a_LINKS und RECHTS sind die beiden Querkanten!" sqref="I24" xr:uid="{58C60A83-BF26-4BE3-9830-146DAD36BD5E}">
      <formula1>1</formula1>
      <formula2>6</formula2>
    </dataValidation>
  </dataValidations>
  <pageMargins left="0.23622047244094491" right="0.23622047244094491" top="0.35433070866141736"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C000000}">
          <x14:formula1>
            <xm:f>Bearbeitungen!$A$1:$A$12</xm:f>
          </x14:formula1>
          <xm:sqref>M24:M124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8"/>
  <sheetViews>
    <sheetView showGridLines="0" view="pageLayout" zoomScale="130" zoomScalePageLayoutView="130" workbookViewId="0">
      <selection activeCell="A7" sqref="A7"/>
    </sheetView>
  </sheetViews>
  <sheetFormatPr baseColWidth="10" defaultRowHeight="12.75" x14ac:dyDescent="0.2"/>
  <cols>
    <col min="1" max="1" width="4.140625" style="2" customWidth="1"/>
    <col min="2" max="2" width="4.85546875" style="2" hidden="1" customWidth="1"/>
    <col min="3" max="3" width="4.7109375" style="2" customWidth="1"/>
    <col min="4" max="4" width="4.28515625" style="2" customWidth="1"/>
    <col min="5" max="5" width="21.7109375" style="2" customWidth="1"/>
    <col min="6" max="6" width="4.28515625" style="2" customWidth="1"/>
    <col min="7" max="7" width="6.85546875" style="2" customWidth="1"/>
    <col min="8" max="8" width="6.28515625" style="2" customWidth="1"/>
    <col min="9" max="12" width="3.42578125" style="2" customWidth="1"/>
    <col min="13" max="13" width="17" style="2" customWidth="1"/>
    <col min="14" max="14" width="11.42578125" style="2" hidden="1" customWidth="1"/>
    <col min="15" max="15" width="16.140625" style="2" customWidth="1"/>
    <col min="16" max="16" width="16.5703125" style="2" hidden="1" customWidth="1"/>
    <col min="17" max="18" width="17.7109375" style="2" hidden="1" customWidth="1"/>
    <col min="19" max="19" width="0" style="2" hidden="1" customWidth="1"/>
    <col min="20" max="16384" width="11.42578125" style="2"/>
  </cols>
  <sheetData>
    <row r="1" spans="1:19" ht="12.75" customHeight="1" x14ac:dyDescent="0.2">
      <c r="A1" s="1" t="s">
        <v>0</v>
      </c>
      <c r="B1" s="1"/>
      <c r="Q1" s="16"/>
      <c r="R1" s="16" t="s">
        <v>29</v>
      </c>
      <c r="S1" s="16"/>
    </row>
    <row r="2" spans="1:19" x14ac:dyDescent="0.2">
      <c r="G2" s="6" t="s">
        <v>14</v>
      </c>
      <c r="M2" s="7" t="s">
        <v>18</v>
      </c>
      <c r="N2" s="7"/>
      <c r="Q2" s="16"/>
      <c r="R2" s="16" t="s">
        <v>59</v>
      </c>
      <c r="S2" s="16" t="s">
        <v>59</v>
      </c>
    </row>
    <row r="3" spans="1:19" x14ac:dyDescent="0.2">
      <c r="G3" s="2" t="s">
        <v>15</v>
      </c>
      <c r="M3" s="4" t="s">
        <v>19</v>
      </c>
      <c r="N3" s="4"/>
      <c r="Q3" s="16"/>
      <c r="R3" s="17" t="s">
        <v>34</v>
      </c>
      <c r="S3" s="17" t="s">
        <v>42</v>
      </c>
    </row>
    <row r="4" spans="1:19" x14ac:dyDescent="0.2">
      <c r="G4" s="2" t="s">
        <v>16</v>
      </c>
      <c r="M4" s="4" t="s">
        <v>20</v>
      </c>
      <c r="N4" s="4"/>
      <c r="Q4" s="16"/>
      <c r="R4" s="17" t="s">
        <v>35</v>
      </c>
      <c r="S4" s="17" t="s">
        <v>43</v>
      </c>
    </row>
    <row r="5" spans="1:19" ht="12.75" customHeight="1" x14ac:dyDescent="0.2">
      <c r="G5" s="2" t="s">
        <v>23</v>
      </c>
      <c r="M5" s="4" t="s">
        <v>22</v>
      </c>
      <c r="N5" s="4"/>
      <c r="Q5" s="16"/>
      <c r="R5" s="17" t="s">
        <v>36</v>
      </c>
      <c r="S5" s="17" t="s">
        <v>44</v>
      </c>
    </row>
    <row r="6" spans="1:19" x14ac:dyDescent="0.2">
      <c r="A6" s="6" t="s">
        <v>84</v>
      </c>
      <c r="G6" s="2" t="s">
        <v>17</v>
      </c>
      <c r="M6" s="4" t="s">
        <v>21</v>
      </c>
      <c r="N6" s="4"/>
      <c r="Q6" s="16"/>
      <c r="R6" s="17" t="s">
        <v>37</v>
      </c>
      <c r="S6" s="17" t="s">
        <v>45</v>
      </c>
    </row>
    <row r="7" spans="1:19" x14ac:dyDescent="0.2">
      <c r="Q7" s="16"/>
      <c r="R7" s="17" t="s">
        <v>38</v>
      </c>
      <c r="S7" s="17" t="s">
        <v>46</v>
      </c>
    </row>
    <row r="8" spans="1:19" ht="13.5" thickBot="1" x14ac:dyDescent="0.25">
      <c r="A8" s="31" t="s">
        <v>67</v>
      </c>
      <c r="C8" s="5"/>
      <c r="Q8" s="16"/>
      <c r="R8" s="17" t="s">
        <v>39</v>
      </c>
      <c r="S8" s="17" t="s">
        <v>47</v>
      </c>
    </row>
    <row r="9" spans="1:19" ht="14.45" customHeight="1" x14ac:dyDescent="0.2">
      <c r="A9" s="144" t="s">
        <v>4</v>
      </c>
      <c r="B9" s="145"/>
      <c r="C9" s="145"/>
      <c r="D9" s="145"/>
      <c r="E9" s="105" t="s">
        <v>68</v>
      </c>
      <c r="F9" s="105"/>
      <c r="G9" s="105"/>
      <c r="H9" s="106"/>
      <c r="J9" s="128" t="s">
        <v>27</v>
      </c>
      <c r="K9" s="129"/>
      <c r="L9" s="32">
        <v>1</v>
      </c>
      <c r="M9" s="105" t="s">
        <v>28</v>
      </c>
      <c r="N9" s="105"/>
      <c r="O9" s="106"/>
      <c r="Q9" s="16"/>
      <c r="R9" s="17" t="s">
        <v>40</v>
      </c>
      <c r="S9" s="17" t="s">
        <v>48</v>
      </c>
    </row>
    <row r="10" spans="1:19" ht="14.45" customHeight="1" x14ac:dyDescent="0.2">
      <c r="A10" s="139" t="s">
        <v>5</v>
      </c>
      <c r="B10" s="140"/>
      <c r="C10" s="140"/>
      <c r="D10" s="140"/>
      <c r="E10" s="99" t="s">
        <v>69</v>
      </c>
      <c r="F10" s="99"/>
      <c r="G10" s="99"/>
      <c r="H10" s="100"/>
      <c r="J10" s="130"/>
      <c r="K10" s="131"/>
      <c r="L10" s="33">
        <v>2</v>
      </c>
      <c r="M10" s="99" t="s">
        <v>75</v>
      </c>
      <c r="N10" s="99"/>
      <c r="O10" s="100"/>
      <c r="Q10" s="16"/>
      <c r="R10" s="17" t="s">
        <v>41</v>
      </c>
      <c r="S10" s="17" t="s">
        <v>49</v>
      </c>
    </row>
    <row r="11" spans="1:19" ht="14.45" customHeight="1" x14ac:dyDescent="0.2">
      <c r="A11" s="139" t="s">
        <v>24</v>
      </c>
      <c r="B11" s="140"/>
      <c r="C11" s="140"/>
      <c r="D11" s="140"/>
      <c r="E11" s="99" t="s">
        <v>70</v>
      </c>
      <c r="F11" s="99"/>
      <c r="G11" s="99"/>
      <c r="H11" s="100"/>
      <c r="J11" s="130"/>
      <c r="K11" s="131"/>
      <c r="L11" s="33">
        <v>3</v>
      </c>
      <c r="M11" s="99" t="s">
        <v>76</v>
      </c>
      <c r="N11" s="99"/>
      <c r="O11" s="100"/>
      <c r="Q11" s="16"/>
      <c r="R11" s="17" t="s">
        <v>33</v>
      </c>
      <c r="S11" s="17" t="s">
        <v>50</v>
      </c>
    </row>
    <row r="12" spans="1:19" ht="14.45" customHeight="1" thickBot="1" x14ac:dyDescent="0.25">
      <c r="A12" s="139" t="s">
        <v>6</v>
      </c>
      <c r="B12" s="140"/>
      <c r="C12" s="140"/>
      <c r="D12" s="140"/>
      <c r="E12" s="99" t="s">
        <v>71</v>
      </c>
      <c r="F12" s="99"/>
      <c r="G12" s="99"/>
      <c r="H12" s="100"/>
      <c r="J12" s="132"/>
      <c r="K12" s="133"/>
      <c r="L12" s="34">
        <v>4</v>
      </c>
      <c r="M12" s="137"/>
      <c r="N12" s="137"/>
      <c r="O12" s="138"/>
      <c r="Q12" s="16"/>
      <c r="R12" s="17" t="s">
        <v>56</v>
      </c>
      <c r="S12" s="17" t="s">
        <v>51</v>
      </c>
    </row>
    <row r="13" spans="1:19" ht="14.45" customHeight="1" x14ac:dyDescent="0.2">
      <c r="A13" s="139" t="s">
        <v>7</v>
      </c>
      <c r="B13" s="140"/>
      <c r="C13" s="140"/>
      <c r="D13" s="140"/>
      <c r="E13" s="101" t="s">
        <v>25</v>
      </c>
      <c r="F13" s="101"/>
      <c r="G13" s="101"/>
      <c r="H13" s="102"/>
      <c r="L13" s="3"/>
      <c r="Q13" s="16"/>
      <c r="R13" s="17" t="s">
        <v>30</v>
      </c>
      <c r="S13" s="17" t="s">
        <v>52</v>
      </c>
    </row>
    <row r="14" spans="1:19" ht="14.45" customHeight="1" thickBot="1" x14ac:dyDescent="0.25">
      <c r="A14" s="139" t="s">
        <v>60</v>
      </c>
      <c r="B14" s="140"/>
      <c r="C14" s="140"/>
      <c r="D14" s="140"/>
      <c r="E14" s="99" t="s">
        <v>73</v>
      </c>
      <c r="F14" s="99"/>
      <c r="G14" s="99"/>
      <c r="H14" s="100"/>
      <c r="L14" s="3"/>
      <c r="Q14" s="16"/>
      <c r="R14" s="17" t="s">
        <v>31</v>
      </c>
      <c r="S14" s="17" t="s">
        <v>53</v>
      </c>
    </row>
    <row r="15" spans="1:19" ht="14.45" customHeight="1" x14ac:dyDescent="0.2">
      <c r="A15" s="139" t="s">
        <v>61</v>
      </c>
      <c r="B15" s="140"/>
      <c r="C15" s="140"/>
      <c r="D15" s="140"/>
      <c r="E15" s="99" t="s">
        <v>72</v>
      </c>
      <c r="F15" s="99"/>
      <c r="G15" s="99"/>
      <c r="H15" s="100"/>
      <c r="J15" s="128" t="s">
        <v>58</v>
      </c>
      <c r="K15" s="129"/>
      <c r="L15" s="32">
        <v>1</v>
      </c>
      <c r="M15" s="105" t="s">
        <v>77</v>
      </c>
      <c r="N15" s="105"/>
      <c r="O15" s="106"/>
      <c r="Q15" s="16"/>
      <c r="R15" s="17" t="s">
        <v>32</v>
      </c>
      <c r="S15" s="17" t="s">
        <v>54</v>
      </c>
    </row>
    <row r="16" spans="1:19" ht="14.45" customHeight="1" x14ac:dyDescent="0.2">
      <c r="A16" s="139" t="s">
        <v>26</v>
      </c>
      <c r="B16" s="140"/>
      <c r="C16" s="140"/>
      <c r="D16" s="140"/>
      <c r="E16" s="143">
        <v>43151</v>
      </c>
      <c r="F16" s="78"/>
      <c r="G16" s="78"/>
      <c r="H16" s="79"/>
      <c r="J16" s="130"/>
      <c r="K16" s="131"/>
      <c r="L16" s="33">
        <v>2</v>
      </c>
      <c r="M16" s="99" t="s">
        <v>78</v>
      </c>
      <c r="N16" s="99"/>
      <c r="O16" s="100"/>
      <c r="Q16" s="16"/>
      <c r="R16" s="16"/>
      <c r="S16" s="16"/>
    </row>
    <row r="17" spans="1:19" ht="14.45" customHeight="1" x14ac:dyDescent="0.2">
      <c r="A17" s="139" t="s">
        <v>1</v>
      </c>
      <c r="B17" s="140"/>
      <c r="C17" s="140"/>
      <c r="D17" s="140"/>
      <c r="E17" s="99" t="s">
        <v>69</v>
      </c>
      <c r="F17" s="99"/>
      <c r="G17" s="99"/>
      <c r="H17" s="100"/>
      <c r="J17" s="130"/>
      <c r="K17" s="131"/>
      <c r="L17" s="33">
        <v>3</v>
      </c>
      <c r="M17" s="99" t="s">
        <v>79</v>
      </c>
      <c r="N17" s="99"/>
      <c r="O17" s="100"/>
      <c r="Q17" s="16"/>
      <c r="R17" s="16"/>
      <c r="S17" s="16"/>
    </row>
    <row r="18" spans="1:19" ht="14.45" customHeight="1" x14ac:dyDescent="0.2">
      <c r="A18" s="146" t="s">
        <v>62</v>
      </c>
      <c r="B18" s="147"/>
      <c r="C18" s="147"/>
      <c r="D18" s="147"/>
      <c r="E18" s="111" t="s">
        <v>74</v>
      </c>
      <c r="F18" s="111"/>
      <c r="G18" s="111"/>
      <c r="H18" s="112"/>
      <c r="I18" s="9"/>
      <c r="J18" s="130"/>
      <c r="K18" s="131"/>
      <c r="L18" s="33">
        <v>4</v>
      </c>
      <c r="M18" s="99" t="s">
        <v>80</v>
      </c>
      <c r="N18" s="99"/>
      <c r="O18" s="100"/>
      <c r="Q18" s="16"/>
      <c r="R18" s="16"/>
      <c r="S18" s="16"/>
    </row>
    <row r="19" spans="1:19" ht="14.45" customHeight="1" thickBot="1" x14ac:dyDescent="0.25">
      <c r="A19" s="146"/>
      <c r="B19" s="147"/>
      <c r="C19" s="147"/>
      <c r="D19" s="147"/>
      <c r="E19" s="111"/>
      <c r="F19" s="111"/>
      <c r="G19" s="111"/>
      <c r="H19" s="112"/>
      <c r="I19" s="9"/>
      <c r="J19" s="132"/>
      <c r="K19" s="133"/>
      <c r="L19" s="34">
        <v>5</v>
      </c>
      <c r="M19" s="134"/>
      <c r="N19" s="135"/>
      <c r="O19" s="136"/>
      <c r="Q19" s="16"/>
      <c r="R19" s="16"/>
      <c r="S19" s="16"/>
    </row>
    <row r="20" spans="1:19" ht="14.45" customHeight="1" thickBot="1" x14ac:dyDescent="0.25">
      <c r="A20" s="148"/>
      <c r="B20" s="149"/>
      <c r="C20" s="149"/>
      <c r="D20" s="149"/>
      <c r="E20" s="113"/>
      <c r="F20" s="113"/>
      <c r="G20" s="113"/>
      <c r="H20" s="114"/>
      <c r="I20" s="9"/>
      <c r="J20" s="31"/>
      <c r="Q20" s="16"/>
      <c r="R20" s="16"/>
      <c r="S20" s="16"/>
    </row>
    <row r="21" spans="1:19" ht="13.5" thickBot="1" x14ac:dyDescent="0.25">
      <c r="A21" s="10"/>
      <c r="B21" s="10"/>
      <c r="C21" s="10"/>
      <c r="D21" s="10"/>
      <c r="E21" s="11"/>
      <c r="F21" s="11"/>
      <c r="G21" s="11"/>
      <c r="H21" s="11"/>
      <c r="I21" s="9"/>
      <c r="J21" s="31"/>
      <c r="Q21" s="16"/>
      <c r="R21" s="16"/>
      <c r="S21" s="16"/>
    </row>
    <row r="22" spans="1:19" ht="12.75" customHeight="1" x14ac:dyDescent="0.2">
      <c r="A22" s="128" t="s">
        <v>3</v>
      </c>
      <c r="B22" s="35"/>
      <c r="C22" s="129" t="s">
        <v>57</v>
      </c>
      <c r="D22" s="129"/>
      <c r="E22" s="129"/>
      <c r="F22" s="129" t="s">
        <v>8</v>
      </c>
      <c r="G22" s="153" t="s">
        <v>65</v>
      </c>
      <c r="H22" s="153" t="s">
        <v>66</v>
      </c>
      <c r="I22" s="35" t="s">
        <v>12</v>
      </c>
      <c r="J22" s="35"/>
      <c r="K22" s="35"/>
      <c r="L22" s="35"/>
      <c r="M22" s="129" t="s">
        <v>13</v>
      </c>
      <c r="N22" s="36"/>
      <c r="O22" s="151" t="s">
        <v>55</v>
      </c>
      <c r="P22" s="8"/>
      <c r="Q22" s="16"/>
      <c r="R22" s="16"/>
      <c r="S22" s="16"/>
    </row>
    <row r="23" spans="1:19" ht="30" thickBot="1" x14ac:dyDescent="0.25">
      <c r="A23" s="132"/>
      <c r="B23" s="37"/>
      <c r="C23" s="133"/>
      <c r="D23" s="133"/>
      <c r="E23" s="133"/>
      <c r="F23" s="133"/>
      <c r="G23" s="133"/>
      <c r="H23" s="133"/>
      <c r="I23" s="38" t="s">
        <v>2</v>
      </c>
      <c r="J23" s="38" t="s">
        <v>9</v>
      </c>
      <c r="K23" s="38" t="s">
        <v>10</v>
      </c>
      <c r="L23" s="38" t="s">
        <v>11</v>
      </c>
      <c r="M23" s="133"/>
      <c r="N23" s="39"/>
      <c r="O23" s="152"/>
      <c r="P23" s="8"/>
      <c r="Q23" s="16"/>
      <c r="R23" s="16"/>
      <c r="S23" s="16"/>
    </row>
    <row r="24" spans="1:19" x14ac:dyDescent="0.2">
      <c r="A24" s="40">
        <v>1</v>
      </c>
      <c r="B24" s="14">
        <f>IF(ISBLANK(C24),"",A24)</f>
        <v>1</v>
      </c>
      <c r="C24" s="23">
        <v>1</v>
      </c>
      <c r="D24" s="120" t="str">
        <f t="shared" ref="D24:D55" si="0">IF(ISBLANK(C24),"",VLOOKUP(C24,$L$9:$M$12,2,FALSE))</f>
        <v>Kaindl 37710 WF 19mm</v>
      </c>
      <c r="E24" s="120"/>
      <c r="F24" s="23">
        <v>4</v>
      </c>
      <c r="G24" s="23">
        <v>2550</v>
      </c>
      <c r="H24" s="23">
        <v>560</v>
      </c>
      <c r="I24" s="26">
        <v>1</v>
      </c>
      <c r="J24" s="26"/>
      <c r="K24" s="26">
        <v>2</v>
      </c>
      <c r="L24" s="26">
        <v>2</v>
      </c>
      <c r="M24" s="23" t="s">
        <v>33</v>
      </c>
      <c r="N24" s="14" t="str">
        <f t="shared" ref="N24:N55" si="1">IF(ISBLANK(M24),"",VLOOKUP(M24,$R$2:$S$15,2,FALSE))</f>
        <v>LR-L</v>
      </c>
      <c r="O24" s="28" t="s">
        <v>81</v>
      </c>
      <c r="Q24" s="16" t="str">
        <f>IF(AND(ISBLANK(M24),ISBLANK(O24)),"",CONCATENATE(N24," ",O24))</f>
        <v>LR-L Haupt</v>
      </c>
      <c r="R24" s="16"/>
      <c r="S24" s="16"/>
    </row>
    <row r="25" spans="1:19" x14ac:dyDescent="0.2">
      <c r="A25" s="41">
        <v>2</v>
      </c>
      <c r="B25" s="18">
        <f t="shared" ref="B25:B88" si="2">IF(ISBLANK(C25),"",A25)</f>
        <v>2</v>
      </c>
      <c r="C25" s="24">
        <v>1</v>
      </c>
      <c r="D25" s="142" t="str">
        <f t="shared" si="0"/>
        <v>Kaindl 37710 WF 19mm</v>
      </c>
      <c r="E25" s="142"/>
      <c r="F25" s="24">
        <v>2</v>
      </c>
      <c r="G25" s="24">
        <v>900</v>
      </c>
      <c r="H25" s="24">
        <v>560</v>
      </c>
      <c r="I25" s="27">
        <v>1</v>
      </c>
      <c r="J25" s="27"/>
      <c r="K25" s="27">
        <v>2</v>
      </c>
      <c r="L25" s="27">
        <v>2</v>
      </c>
      <c r="M25" s="24" t="s">
        <v>33</v>
      </c>
      <c r="N25" s="18" t="str">
        <f t="shared" si="1"/>
        <v>LR-L</v>
      </c>
      <c r="O25" s="29" t="s">
        <v>82</v>
      </c>
      <c r="Q25" s="16" t="str">
        <f t="shared" ref="Q25:Q88" si="3">IF(AND(ISBLANK(M25),ISBLANK(O25)),"",CONCATENATE(N25," ",O25))</f>
        <v>LR-L Haupt + RW-Nut</v>
      </c>
      <c r="R25" s="16"/>
      <c r="S25" s="16"/>
    </row>
    <row r="26" spans="1:19" x14ac:dyDescent="0.2">
      <c r="A26" s="41">
        <v>3</v>
      </c>
      <c r="B26" s="18">
        <f t="shared" si="2"/>
        <v>3</v>
      </c>
      <c r="C26" s="24">
        <v>1</v>
      </c>
      <c r="D26" s="142" t="str">
        <f t="shared" si="0"/>
        <v>Kaindl 37710 WF 19mm</v>
      </c>
      <c r="E26" s="142"/>
      <c r="F26" s="24">
        <v>2</v>
      </c>
      <c r="G26" s="24">
        <v>2546</v>
      </c>
      <c r="H26" s="24">
        <v>446</v>
      </c>
      <c r="I26" s="27">
        <v>1</v>
      </c>
      <c r="J26" s="27">
        <v>1</v>
      </c>
      <c r="K26" s="27">
        <v>1</v>
      </c>
      <c r="L26" s="27">
        <v>1</v>
      </c>
      <c r="M26" s="24" t="s">
        <v>36</v>
      </c>
      <c r="N26" s="18" t="str">
        <f t="shared" si="1"/>
        <v>SL 4xL</v>
      </c>
      <c r="O26" s="29"/>
      <c r="Q26" s="16" t="str">
        <f t="shared" si="3"/>
        <v xml:space="preserve">SL 4xL </v>
      </c>
      <c r="R26" s="16"/>
      <c r="S26" s="16"/>
    </row>
    <row r="27" spans="1:19" x14ac:dyDescent="0.2">
      <c r="A27" s="41">
        <v>4</v>
      </c>
      <c r="B27" s="18">
        <f t="shared" si="2"/>
        <v>4</v>
      </c>
      <c r="C27" s="24">
        <v>2</v>
      </c>
      <c r="D27" s="142" t="str">
        <f t="shared" si="0"/>
        <v>Span Weiß perl 16mm</v>
      </c>
      <c r="E27" s="142"/>
      <c r="F27" s="24">
        <v>4</v>
      </c>
      <c r="G27" s="24">
        <v>870</v>
      </c>
      <c r="H27" s="24">
        <v>336</v>
      </c>
      <c r="I27" s="27">
        <v>3</v>
      </c>
      <c r="J27" s="27"/>
      <c r="K27" s="27"/>
      <c r="L27" s="27"/>
      <c r="M27" s="24"/>
      <c r="N27" s="18" t="str">
        <f t="shared" si="1"/>
        <v/>
      </c>
      <c r="O27" s="29"/>
      <c r="Q27" s="16" t="str">
        <f t="shared" si="3"/>
        <v/>
      </c>
      <c r="R27" s="16"/>
      <c r="S27" s="16"/>
    </row>
    <row r="28" spans="1:19" x14ac:dyDescent="0.2">
      <c r="A28" s="41">
        <v>5</v>
      </c>
      <c r="B28" s="18">
        <f t="shared" si="2"/>
        <v>5</v>
      </c>
      <c r="C28" s="24">
        <v>2</v>
      </c>
      <c r="D28" s="142" t="str">
        <f t="shared" si="0"/>
        <v>Span Weiß perl 16mm</v>
      </c>
      <c r="E28" s="142"/>
      <c r="F28" s="24">
        <v>4</v>
      </c>
      <c r="G28" s="24">
        <v>890</v>
      </c>
      <c r="H28" s="24">
        <v>336</v>
      </c>
      <c r="I28" s="27">
        <v>3</v>
      </c>
      <c r="J28" s="27"/>
      <c r="K28" s="27"/>
      <c r="L28" s="27"/>
      <c r="M28" s="24"/>
      <c r="N28" s="18" t="str">
        <f t="shared" si="1"/>
        <v/>
      </c>
      <c r="O28" s="29"/>
      <c r="Q28" s="16" t="str">
        <f t="shared" si="3"/>
        <v/>
      </c>
      <c r="R28" s="16"/>
      <c r="S28" s="16"/>
    </row>
    <row r="29" spans="1:19" x14ac:dyDescent="0.2">
      <c r="A29" s="41">
        <v>6</v>
      </c>
      <c r="B29" s="18">
        <f t="shared" si="2"/>
        <v>6</v>
      </c>
      <c r="C29" s="24">
        <v>2</v>
      </c>
      <c r="D29" s="142" t="str">
        <f t="shared" si="0"/>
        <v>Span Weiß perl 16mm</v>
      </c>
      <c r="E29" s="142"/>
      <c r="F29" s="24">
        <v>2</v>
      </c>
      <c r="G29" s="24">
        <v>890</v>
      </c>
      <c r="H29" s="24">
        <v>540</v>
      </c>
      <c r="I29" s="27">
        <v>4</v>
      </c>
      <c r="J29" s="27">
        <v>4</v>
      </c>
      <c r="K29" s="27">
        <v>4</v>
      </c>
      <c r="L29" s="27">
        <v>4</v>
      </c>
      <c r="M29" s="24" t="s">
        <v>30</v>
      </c>
      <c r="N29" s="18" t="str">
        <f t="shared" si="1"/>
        <v>SCHRÄG</v>
      </c>
      <c r="O29" s="29" t="s">
        <v>83</v>
      </c>
      <c r="Q29" s="16" t="str">
        <f t="shared" si="3"/>
        <v>SCHRÄG 1 Ecke 20x20cm</v>
      </c>
      <c r="R29" s="16"/>
      <c r="S29" s="16"/>
    </row>
    <row r="30" spans="1:19" x14ac:dyDescent="0.2">
      <c r="A30" s="41">
        <v>7</v>
      </c>
      <c r="B30" s="18">
        <f t="shared" si="2"/>
        <v>7</v>
      </c>
      <c r="C30" s="24">
        <v>3</v>
      </c>
      <c r="D30" s="142" t="str">
        <f t="shared" si="0"/>
        <v>Faser Wenge 4mm</v>
      </c>
      <c r="E30" s="142"/>
      <c r="F30" s="24">
        <v>2</v>
      </c>
      <c r="G30" s="24">
        <v>2546</v>
      </c>
      <c r="H30" s="24">
        <v>446</v>
      </c>
      <c r="I30" s="27"/>
      <c r="J30" s="27"/>
      <c r="K30" s="27"/>
      <c r="L30" s="27"/>
      <c r="M30" s="24"/>
      <c r="N30" s="18" t="str">
        <f t="shared" si="1"/>
        <v/>
      </c>
      <c r="O30" s="29"/>
      <c r="Q30" s="16" t="str">
        <f t="shared" si="3"/>
        <v/>
      </c>
      <c r="R30" s="16"/>
      <c r="S30" s="16"/>
    </row>
    <row r="31" spans="1:19" x14ac:dyDescent="0.2">
      <c r="A31" s="41">
        <v>8</v>
      </c>
      <c r="B31" s="18">
        <f t="shared" si="2"/>
        <v>8</v>
      </c>
      <c r="C31" s="24">
        <v>3</v>
      </c>
      <c r="D31" s="142" t="str">
        <f t="shared" si="0"/>
        <v>Faser Wenge 4mm</v>
      </c>
      <c r="E31" s="142"/>
      <c r="F31" s="24">
        <v>1</v>
      </c>
      <c r="G31" s="24">
        <v>240</v>
      </c>
      <c r="H31" s="24">
        <v>350</v>
      </c>
      <c r="I31" s="27"/>
      <c r="J31" s="27"/>
      <c r="K31" s="27"/>
      <c r="L31" s="27"/>
      <c r="M31" s="24"/>
      <c r="N31" s="18" t="str">
        <f t="shared" si="1"/>
        <v/>
      </c>
      <c r="O31" s="29"/>
      <c r="Q31" s="16" t="str">
        <f t="shared" si="3"/>
        <v/>
      </c>
      <c r="R31" s="16"/>
      <c r="S31" s="16"/>
    </row>
    <row r="32" spans="1:19" x14ac:dyDescent="0.2">
      <c r="A32" s="41">
        <v>9</v>
      </c>
      <c r="B32" s="18" t="str">
        <f t="shared" si="2"/>
        <v/>
      </c>
      <c r="C32" s="24"/>
      <c r="D32" s="142" t="str">
        <f t="shared" si="0"/>
        <v/>
      </c>
      <c r="E32" s="142"/>
      <c r="F32" s="24"/>
      <c r="G32" s="24"/>
      <c r="H32" s="24"/>
      <c r="I32" s="27"/>
      <c r="J32" s="27"/>
      <c r="K32" s="27"/>
      <c r="L32" s="27"/>
      <c r="M32" s="24"/>
      <c r="N32" s="18" t="str">
        <f t="shared" si="1"/>
        <v/>
      </c>
      <c r="O32" s="29"/>
      <c r="Q32" s="16" t="str">
        <f t="shared" si="3"/>
        <v/>
      </c>
      <c r="R32" s="16"/>
      <c r="S32" s="16"/>
    </row>
    <row r="33" spans="1:19" x14ac:dyDescent="0.2">
      <c r="A33" s="41">
        <v>10</v>
      </c>
      <c r="B33" s="18" t="str">
        <f t="shared" si="2"/>
        <v/>
      </c>
      <c r="C33" s="24"/>
      <c r="D33" s="142" t="str">
        <f t="shared" si="0"/>
        <v/>
      </c>
      <c r="E33" s="142"/>
      <c r="F33" s="24"/>
      <c r="G33" s="24"/>
      <c r="H33" s="24"/>
      <c r="I33" s="27"/>
      <c r="J33" s="27"/>
      <c r="K33" s="27"/>
      <c r="L33" s="27"/>
      <c r="M33" s="24"/>
      <c r="N33" s="18" t="str">
        <f t="shared" si="1"/>
        <v/>
      </c>
      <c r="O33" s="29"/>
      <c r="Q33" s="16" t="str">
        <f t="shared" si="3"/>
        <v/>
      </c>
      <c r="R33" s="16"/>
      <c r="S33" s="16"/>
    </row>
    <row r="34" spans="1:19" x14ac:dyDescent="0.2">
      <c r="A34" s="41">
        <v>11</v>
      </c>
      <c r="B34" s="18" t="str">
        <f t="shared" si="2"/>
        <v/>
      </c>
      <c r="C34" s="24"/>
      <c r="D34" s="142" t="str">
        <f t="shared" si="0"/>
        <v/>
      </c>
      <c r="E34" s="142"/>
      <c r="F34" s="24"/>
      <c r="G34" s="24"/>
      <c r="H34" s="24"/>
      <c r="I34" s="27"/>
      <c r="J34" s="27"/>
      <c r="K34" s="27"/>
      <c r="L34" s="27"/>
      <c r="M34" s="24"/>
      <c r="N34" s="18" t="str">
        <f t="shared" si="1"/>
        <v/>
      </c>
      <c r="O34" s="29"/>
      <c r="Q34" s="16" t="str">
        <f t="shared" si="3"/>
        <v/>
      </c>
      <c r="R34" s="16"/>
      <c r="S34" s="16"/>
    </row>
    <row r="35" spans="1:19" x14ac:dyDescent="0.2">
      <c r="A35" s="41">
        <v>12</v>
      </c>
      <c r="B35" s="18" t="str">
        <f t="shared" si="2"/>
        <v/>
      </c>
      <c r="C35" s="24"/>
      <c r="D35" s="142" t="str">
        <f t="shared" si="0"/>
        <v/>
      </c>
      <c r="E35" s="142"/>
      <c r="F35" s="24"/>
      <c r="G35" s="24"/>
      <c r="H35" s="24"/>
      <c r="I35" s="27"/>
      <c r="J35" s="27"/>
      <c r="K35" s="27"/>
      <c r="L35" s="27"/>
      <c r="M35" s="24"/>
      <c r="N35" s="18" t="str">
        <f t="shared" si="1"/>
        <v/>
      </c>
      <c r="O35" s="29"/>
      <c r="Q35" s="16" t="str">
        <f t="shared" si="3"/>
        <v/>
      </c>
      <c r="R35" s="16"/>
      <c r="S35" s="16"/>
    </row>
    <row r="36" spans="1:19" x14ac:dyDescent="0.2">
      <c r="A36" s="41">
        <v>13</v>
      </c>
      <c r="B36" s="18" t="str">
        <f t="shared" si="2"/>
        <v/>
      </c>
      <c r="C36" s="24"/>
      <c r="D36" s="142" t="str">
        <f t="shared" si="0"/>
        <v/>
      </c>
      <c r="E36" s="142"/>
      <c r="F36" s="24"/>
      <c r="G36" s="24"/>
      <c r="H36" s="24"/>
      <c r="I36" s="27"/>
      <c r="J36" s="27"/>
      <c r="K36" s="27"/>
      <c r="L36" s="27"/>
      <c r="M36" s="24"/>
      <c r="N36" s="18" t="str">
        <f t="shared" si="1"/>
        <v/>
      </c>
      <c r="O36" s="29"/>
      <c r="Q36" s="16" t="str">
        <f t="shared" si="3"/>
        <v/>
      </c>
      <c r="R36" s="16"/>
      <c r="S36" s="16"/>
    </row>
    <row r="37" spans="1:19" x14ac:dyDescent="0.2">
      <c r="A37" s="41">
        <v>14</v>
      </c>
      <c r="B37" s="18" t="str">
        <f t="shared" si="2"/>
        <v/>
      </c>
      <c r="C37" s="24"/>
      <c r="D37" s="142" t="str">
        <f t="shared" si="0"/>
        <v/>
      </c>
      <c r="E37" s="142"/>
      <c r="F37" s="24"/>
      <c r="G37" s="24"/>
      <c r="H37" s="24"/>
      <c r="I37" s="27"/>
      <c r="J37" s="27"/>
      <c r="K37" s="27"/>
      <c r="L37" s="27"/>
      <c r="M37" s="24"/>
      <c r="N37" s="18" t="str">
        <f t="shared" si="1"/>
        <v/>
      </c>
      <c r="O37" s="29"/>
      <c r="Q37" s="16" t="str">
        <f t="shared" si="3"/>
        <v/>
      </c>
      <c r="R37" s="16"/>
      <c r="S37" s="16"/>
    </row>
    <row r="38" spans="1:19" x14ac:dyDescent="0.2">
      <c r="A38" s="41">
        <v>15</v>
      </c>
      <c r="B38" s="18" t="str">
        <f t="shared" si="2"/>
        <v/>
      </c>
      <c r="C38" s="24"/>
      <c r="D38" s="142" t="str">
        <f t="shared" si="0"/>
        <v/>
      </c>
      <c r="E38" s="142"/>
      <c r="F38" s="24"/>
      <c r="G38" s="24"/>
      <c r="H38" s="24"/>
      <c r="I38" s="27"/>
      <c r="J38" s="27"/>
      <c r="K38" s="27"/>
      <c r="L38" s="27"/>
      <c r="M38" s="24"/>
      <c r="N38" s="18" t="str">
        <f t="shared" si="1"/>
        <v/>
      </c>
      <c r="O38" s="29"/>
      <c r="Q38" s="16" t="str">
        <f t="shared" si="3"/>
        <v/>
      </c>
      <c r="R38" s="16"/>
      <c r="S38" s="16"/>
    </row>
    <row r="39" spans="1:19" x14ac:dyDescent="0.2">
      <c r="A39" s="41">
        <v>16</v>
      </c>
      <c r="B39" s="18" t="str">
        <f t="shared" si="2"/>
        <v/>
      </c>
      <c r="C39" s="24"/>
      <c r="D39" s="142" t="str">
        <f t="shared" si="0"/>
        <v/>
      </c>
      <c r="E39" s="142"/>
      <c r="F39" s="24"/>
      <c r="G39" s="24"/>
      <c r="H39" s="24"/>
      <c r="I39" s="27"/>
      <c r="J39" s="27"/>
      <c r="K39" s="27"/>
      <c r="L39" s="27"/>
      <c r="M39" s="24"/>
      <c r="N39" s="18" t="str">
        <f t="shared" si="1"/>
        <v/>
      </c>
      <c r="O39" s="29"/>
      <c r="Q39" s="16" t="str">
        <f t="shared" si="3"/>
        <v/>
      </c>
      <c r="R39" s="16"/>
      <c r="S39" s="16"/>
    </row>
    <row r="40" spans="1:19" x14ac:dyDescent="0.2">
      <c r="A40" s="41">
        <v>17</v>
      </c>
      <c r="B40" s="18" t="str">
        <f t="shared" si="2"/>
        <v/>
      </c>
      <c r="C40" s="24"/>
      <c r="D40" s="142" t="str">
        <f t="shared" si="0"/>
        <v/>
      </c>
      <c r="E40" s="142"/>
      <c r="F40" s="24"/>
      <c r="G40" s="24"/>
      <c r="H40" s="24"/>
      <c r="I40" s="27"/>
      <c r="J40" s="27"/>
      <c r="K40" s="27"/>
      <c r="L40" s="27"/>
      <c r="M40" s="24"/>
      <c r="N40" s="18" t="str">
        <f t="shared" si="1"/>
        <v/>
      </c>
      <c r="O40" s="29"/>
      <c r="Q40" s="16" t="str">
        <f t="shared" si="3"/>
        <v/>
      </c>
      <c r="R40" s="16"/>
      <c r="S40" s="16"/>
    </row>
    <row r="41" spans="1:19" x14ac:dyDescent="0.2">
      <c r="A41" s="41">
        <v>18</v>
      </c>
      <c r="B41" s="18" t="str">
        <f t="shared" si="2"/>
        <v/>
      </c>
      <c r="C41" s="24"/>
      <c r="D41" s="142" t="str">
        <f t="shared" si="0"/>
        <v/>
      </c>
      <c r="E41" s="142"/>
      <c r="F41" s="24"/>
      <c r="G41" s="24"/>
      <c r="H41" s="24"/>
      <c r="I41" s="27"/>
      <c r="J41" s="27"/>
      <c r="K41" s="27"/>
      <c r="L41" s="27"/>
      <c r="M41" s="24"/>
      <c r="N41" s="18" t="str">
        <f t="shared" si="1"/>
        <v/>
      </c>
      <c r="O41" s="29"/>
      <c r="Q41" s="16" t="str">
        <f t="shared" si="3"/>
        <v/>
      </c>
      <c r="R41" s="16"/>
      <c r="S41" s="16"/>
    </row>
    <row r="42" spans="1:19" x14ac:dyDescent="0.2">
      <c r="A42" s="41">
        <v>19</v>
      </c>
      <c r="B42" s="18" t="str">
        <f t="shared" si="2"/>
        <v/>
      </c>
      <c r="C42" s="24"/>
      <c r="D42" s="142" t="str">
        <f t="shared" si="0"/>
        <v/>
      </c>
      <c r="E42" s="142"/>
      <c r="F42" s="24"/>
      <c r="G42" s="24"/>
      <c r="H42" s="24"/>
      <c r="I42" s="27"/>
      <c r="J42" s="27"/>
      <c r="K42" s="27"/>
      <c r="L42" s="27"/>
      <c r="M42" s="24"/>
      <c r="N42" s="18" t="str">
        <f t="shared" si="1"/>
        <v/>
      </c>
      <c r="O42" s="29"/>
      <c r="Q42" s="16" t="str">
        <f t="shared" si="3"/>
        <v/>
      </c>
      <c r="R42" s="16"/>
      <c r="S42" s="16"/>
    </row>
    <row r="43" spans="1:19" x14ac:dyDescent="0.2">
      <c r="A43" s="41">
        <v>20</v>
      </c>
      <c r="B43" s="18" t="str">
        <f t="shared" si="2"/>
        <v/>
      </c>
      <c r="C43" s="24"/>
      <c r="D43" s="142" t="str">
        <f t="shared" si="0"/>
        <v/>
      </c>
      <c r="E43" s="142"/>
      <c r="F43" s="24"/>
      <c r="G43" s="24"/>
      <c r="H43" s="24"/>
      <c r="I43" s="27"/>
      <c r="J43" s="27"/>
      <c r="K43" s="27"/>
      <c r="L43" s="27"/>
      <c r="M43" s="24"/>
      <c r="N43" s="18" t="str">
        <f t="shared" si="1"/>
        <v/>
      </c>
      <c r="O43" s="29"/>
      <c r="Q43" s="16" t="str">
        <f t="shared" si="3"/>
        <v/>
      </c>
      <c r="R43" s="16"/>
      <c r="S43" s="16"/>
    </row>
    <row r="44" spans="1:19" x14ac:dyDescent="0.2">
      <c r="A44" s="41">
        <v>21</v>
      </c>
      <c r="B44" s="18" t="str">
        <f t="shared" si="2"/>
        <v/>
      </c>
      <c r="C44" s="24"/>
      <c r="D44" s="142" t="str">
        <f t="shared" si="0"/>
        <v/>
      </c>
      <c r="E44" s="142"/>
      <c r="F44" s="24"/>
      <c r="G44" s="24"/>
      <c r="H44" s="24"/>
      <c r="I44" s="27"/>
      <c r="J44" s="27"/>
      <c r="K44" s="27"/>
      <c r="L44" s="27"/>
      <c r="M44" s="24"/>
      <c r="N44" s="18" t="str">
        <f t="shared" si="1"/>
        <v/>
      </c>
      <c r="O44" s="29"/>
      <c r="Q44" s="16" t="str">
        <f t="shared" si="3"/>
        <v/>
      </c>
      <c r="R44" s="16"/>
      <c r="S44" s="16"/>
    </row>
    <row r="45" spans="1:19" x14ac:dyDescent="0.2">
      <c r="A45" s="41">
        <v>22</v>
      </c>
      <c r="B45" s="18" t="str">
        <f t="shared" si="2"/>
        <v/>
      </c>
      <c r="C45" s="24"/>
      <c r="D45" s="142" t="str">
        <f t="shared" si="0"/>
        <v/>
      </c>
      <c r="E45" s="142"/>
      <c r="F45" s="24"/>
      <c r="G45" s="24"/>
      <c r="H45" s="24"/>
      <c r="I45" s="27"/>
      <c r="J45" s="27"/>
      <c r="K45" s="27"/>
      <c r="L45" s="27"/>
      <c r="M45" s="24"/>
      <c r="N45" s="18" t="str">
        <f t="shared" si="1"/>
        <v/>
      </c>
      <c r="O45" s="29"/>
      <c r="Q45" s="16" t="str">
        <f t="shared" si="3"/>
        <v/>
      </c>
      <c r="R45" s="16"/>
      <c r="S45" s="16"/>
    </row>
    <row r="46" spans="1:19" x14ac:dyDescent="0.2">
      <c r="A46" s="41">
        <v>23</v>
      </c>
      <c r="B46" s="18" t="str">
        <f t="shared" si="2"/>
        <v/>
      </c>
      <c r="C46" s="24"/>
      <c r="D46" s="142" t="str">
        <f t="shared" si="0"/>
        <v/>
      </c>
      <c r="E46" s="142"/>
      <c r="F46" s="24"/>
      <c r="G46" s="24"/>
      <c r="H46" s="24"/>
      <c r="I46" s="27"/>
      <c r="J46" s="27"/>
      <c r="K46" s="27"/>
      <c r="L46" s="27"/>
      <c r="M46" s="24"/>
      <c r="N46" s="18" t="str">
        <f t="shared" si="1"/>
        <v/>
      </c>
      <c r="O46" s="29"/>
      <c r="Q46" s="16" t="str">
        <f t="shared" si="3"/>
        <v/>
      </c>
      <c r="R46" s="16"/>
      <c r="S46" s="16"/>
    </row>
    <row r="47" spans="1:19" x14ac:dyDescent="0.2">
      <c r="A47" s="41">
        <v>24</v>
      </c>
      <c r="B47" s="18" t="str">
        <f t="shared" si="2"/>
        <v/>
      </c>
      <c r="C47" s="24"/>
      <c r="D47" s="142" t="str">
        <f t="shared" si="0"/>
        <v/>
      </c>
      <c r="E47" s="142"/>
      <c r="F47" s="24"/>
      <c r="G47" s="24"/>
      <c r="H47" s="24"/>
      <c r="I47" s="27"/>
      <c r="J47" s="27"/>
      <c r="K47" s="27"/>
      <c r="L47" s="27"/>
      <c r="M47" s="24"/>
      <c r="N47" s="18" t="str">
        <f t="shared" si="1"/>
        <v/>
      </c>
      <c r="O47" s="29"/>
      <c r="Q47" s="16" t="str">
        <f t="shared" si="3"/>
        <v/>
      </c>
      <c r="R47" s="16"/>
      <c r="S47" s="16"/>
    </row>
    <row r="48" spans="1:19" x14ac:dyDescent="0.2">
      <c r="A48" s="41">
        <v>25</v>
      </c>
      <c r="B48" s="18" t="str">
        <f t="shared" si="2"/>
        <v/>
      </c>
      <c r="C48" s="24"/>
      <c r="D48" s="142" t="str">
        <f t="shared" si="0"/>
        <v/>
      </c>
      <c r="E48" s="142"/>
      <c r="F48" s="24"/>
      <c r="G48" s="24"/>
      <c r="H48" s="24"/>
      <c r="I48" s="27"/>
      <c r="J48" s="27"/>
      <c r="K48" s="27"/>
      <c r="L48" s="27"/>
      <c r="M48" s="24"/>
      <c r="N48" s="18" t="str">
        <f t="shared" si="1"/>
        <v/>
      </c>
      <c r="O48" s="29"/>
      <c r="Q48" s="16" t="str">
        <f t="shared" si="3"/>
        <v/>
      </c>
      <c r="R48" s="16"/>
      <c r="S48" s="16"/>
    </row>
    <row r="49" spans="1:19" x14ac:dyDescent="0.2">
      <c r="A49" s="41">
        <v>26</v>
      </c>
      <c r="B49" s="18" t="str">
        <f t="shared" si="2"/>
        <v/>
      </c>
      <c r="C49" s="24"/>
      <c r="D49" s="142" t="str">
        <f t="shared" si="0"/>
        <v/>
      </c>
      <c r="E49" s="142"/>
      <c r="F49" s="24"/>
      <c r="G49" s="24"/>
      <c r="H49" s="24"/>
      <c r="I49" s="27"/>
      <c r="J49" s="27"/>
      <c r="K49" s="27"/>
      <c r="L49" s="27"/>
      <c r="M49" s="24"/>
      <c r="N49" s="18" t="str">
        <f t="shared" si="1"/>
        <v/>
      </c>
      <c r="O49" s="29"/>
      <c r="Q49" s="16" t="str">
        <f t="shared" si="3"/>
        <v/>
      </c>
      <c r="R49" s="16"/>
      <c r="S49" s="16"/>
    </row>
    <row r="50" spans="1:19" x14ac:dyDescent="0.2">
      <c r="A50" s="41">
        <v>27</v>
      </c>
      <c r="B50" s="18" t="str">
        <f t="shared" si="2"/>
        <v/>
      </c>
      <c r="C50" s="24"/>
      <c r="D50" s="142" t="str">
        <f t="shared" si="0"/>
        <v/>
      </c>
      <c r="E50" s="142"/>
      <c r="F50" s="24"/>
      <c r="G50" s="24"/>
      <c r="H50" s="24"/>
      <c r="I50" s="27"/>
      <c r="J50" s="27"/>
      <c r="K50" s="27"/>
      <c r="L50" s="27"/>
      <c r="M50" s="24"/>
      <c r="N50" s="18" t="str">
        <f t="shared" si="1"/>
        <v/>
      </c>
      <c r="O50" s="29"/>
      <c r="Q50" s="16" t="str">
        <f t="shared" si="3"/>
        <v/>
      </c>
      <c r="R50" s="16"/>
      <c r="S50" s="16"/>
    </row>
    <row r="51" spans="1:19" x14ac:dyDescent="0.2">
      <c r="A51" s="41">
        <v>28</v>
      </c>
      <c r="B51" s="18" t="str">
        <f t="shared" si="2"/>
        <v/>
      </c>
      <c r="C51" s="24"/>
      <c r="D51" s="142" t="str">
        <f t="shared" si="0"/>
        <v/>
      </c>
      <c r="E51" s="142"/>
      <c r="F51" s="24"/>
      <c r="G51" s="24"/>
      <c r="H51" s="24"/>
      <c r="I51" s="27"/>
      <c r="J51" s="27"/>
      <c r="K51" s="27"/>
      <c r="L51" s="27"/>
      <c r="M51" s="24"/>
      <c r="N51" s="18" t="str">
        <f t="shared" si="1"/>
        <v/>
      </c>
      <c r="O51" s="29"/>
      <c r="Q51" s="16" t="str">
        <f t="shared" si="3"/>
        <v/>
      </c>
      <c r="R51" s="16"/>
      <c r="S51" s="16"/>
    </row>
    <row r="52" spans="1:19" x14ac:dyDescent="0.2">
      <c r="A52" s="41">
        <v>29</v>
      </c>
      <c r="B52" s="18" t="str">
        <f t="shared" si="2"/>
        <v/>
      </c>
      <c r="C52" s="24"/>
      <c r="D52" s="142" t="str">
        <f t="shared" si="0"/>
        <v/>
      </c>
      <c r="E52" s="142"/>
      <c r="F52" s="24"/>
      <c r="G52" s="24"/>
      <c r="H52" s="24"/>
      <c r="I52" s="27"/>
      <c r="J52" s="27"/>
      <c r="K52" s="27"/>
      <c r="L52" s="27"/>
      <c r="M52" s="24"/>
      <c r="N52" s="18" t="str">
        <f t="shared" si="1"/>
        <v/>
      </c>
      <c r="O52" s="29"/>
      <c r="Q52" s="16" t="str">
        <f t="shared" si="3"/>
        <v/>
      </c>
      <c r="R52" s="16"/>
      <c r="S52" s="16"/>
    </row>
    <row r="53" spans="1:19" x14ac:dyDescent="0.2">
      <c r="A53" s="41">
        <v>30</v>
      </c>
      <c r="B53" s="18" t="str">
        <f t="shared" si="2"/>
        <v/>
      </c>
      <c r="C53" s="24"/>
      <c r="D53" s="142" t="str">
        <f t="shared" si="0"/>
        <v/>
      </c>
      <c r="E53" s="142"/>
      <c r="F53" s="24"/>
      <c r="G53" s="24"/>
      <c r="H53" s="24"/>
      <c r="I53" s="27"/>
      <c r="J53" s="27"/>
      <c r="K53" s="27"/>
      <c r="L53" s="27"/>
      <c r="M53" s="24"/>
      <c r="N53" s="18" t="str">
        <f t="shared" si="1"/>
        <v/>
      </c>
      <c r="O53" s="29"/>
      <c r="Q53" s="16" t="str">
        <f t="shared" si="3"/>
        <v/>
      </c>
      <c r="R53" s="16"/>
      <c r="S53" s="16"/>
    </row>
    <row r="54" spans="1:19" x14ac:dyDescent="0.2">
      <c r="A54" s="41">
        <v>31</v>
      </c>
      <c r="B54" s="18" t="str">
        <f t="shared" si="2"/>
        <v/>
      </c>
      <c r="C54" s="24"/>
      <c r="D54" s="142" t="str">
        <f t="shared" si="0"/>
        <v/>
      </c>
      <c r="E54" s="142"/>
      <c r="F54" s="24"/>
      <c r="G54" s="24"/>
      <c r="H54" s="24"/>
      <c r="I54" s="27"/>
      <c r="J54" s="27"/>
      <c r="K54" s="27"/>
      <c r="L54" s="27"/>
      <c r="M54" s="24"/>
      <c r="N54" s="18" t="str">
        <f t="shared" si="1"/>
        <v/>
      </c>
      <c r="O54" s="29"/>
      <c r="Q54" s="16" t="str">
        <f t="shared" si="3"/>
        <v/>
      </c>
      <c r="R54" s="16"/>
      <c r="S54" s="16"/>
    </row>
    <row r="55" spans="1:19" x14ac:dyDescent="0.2">
      <c r="A55" s="41">
        <v>32</v>
      </c>
      <c r="B55" s="18" t="str">
        <f t="shared" si="2"/>
        <v/>
      </c>
      <c r="C55" s="24"/>
      <c r="D55" s="142" t="str">
        <f t="shared" si="0"/>
        <v/>
      </c>
      <c r="E55" s="142"/>
      <c r="F55" s="24"/>
      <c r="G55" s="24"/>
      <c r="H55" s="24"/>
      <c r="I55" s="27"/>
      <c r="J55" s="27"/>
      <c r="K55" s="27"/>
      <c r="L55" s="27"/>
      <c r="M55" s="24"/>
      <c r="N55" s="18" t="str">
        <f t="shared" si="1"/>
        <v/>
      </c>
      <c r="O55" s="29"/>
      <c r="Q55" s="16" t="str">
        <f t="shared" si="3"/>
        <v/>
      </c>
      <c r="R55" s="16"/>
      <c r="S55" s="16"/>
    </row>
    <row r="56" spans="1:19" x14ac:dyDescent="0.2">
      <c r="A56" s="41">
        <v>33</v>
      </c>
      <c r="B56" s="18" t="str">
        <f t="shared" si="2"/>
        <v/>
      </c>
      <c r="C56" s="24"/>
      <c r="D56" s="142" t="str">
        <f t="shared" ref="D56:D87" si="4">IF(ISBLANK(C56),"",VLOOKUP(C56,$L$9:$M$12,2,FALSE))</f>
        <v/>
      </c>
      <c r="E56" s="142"/>
      <c r="F56" s="24"/>
      <c r="G56" s="24"/>
      <c r="H56" s="24"/>
      <c r="I56" s="27"/>
      <c r="J56" s="27"/>
      <c r="K56" s="27"/>
      <c r="L56" s="27"/>
      <c r="M56" s="24"/>
      <c r="N56" s="18" t="str">
        <f t="shared" ref="N56:N87" si="5">IF(ISBLANK(M56),"",VLOOKUP(M56,$R$2:$S$15,2,FALSE))</f>
        <v/>
      </c>
      <c r="O56" s="29"/>
      <c r="Q56" s="16" t="str">
        <f t="shared" si="3"/>
        <v/>
      </c>
      <c r="R56" s="16"/>
      <c r="S56" s="16"/>
    </row>
    <row r="57" spans="1:19" x14ac:dyDescent="0.2">
      <c r="A57" s="41">
        <v>34</v>
      </c>
      <c r="B57" s="18" t="str">
        <f t="shared" si="2"/>
        <v/>
      </c>
      <c r="C57" s="24"/>
      <c r="D57" s="142" t="str">
        <f t="shared" si="4"/>
        <v/>
      </c>
      <c r="E57" s="142"/>
      <c r="F57" s="24"/>
      <c r="G57" s="24"/>
      <c r="H57" s="24"/>
      <c r="I57" s="27"/>
      <c r="J57" s="27"/>
      <c r="K57" s="27"/>
      <c r="L57" s="27"/>
      <c r="M57" s="24"/>
      <c r="N57" s="18" t="str">
        <f t="shared" si="5"/>
        <v/>
      </c>
      <c r="O57" s="29"/>
      <c r="Q57" s="16" t="str">
        <f t="shared" si="3"/>
        <v/>
      </c>
      <c r="R57" s="16"/>
      <c r="S57" s="16"/>
    </row>
    <row r="58" spans="1:19" x14ac:dyDescent="0.2">
      <c r="A58" s="41">
        <v>35</v>
      </c>
      <c r="B58" s="18" t="str">
        <f t="shared" si="2"/>
        <v/>
      </c>
      <c r="C58" s="24"/>
      <c r="D58" s="142" t="str">
        <f t="shared" si="4"/>
        <v/>
      </c>
      <c r="E58" s="142"/>
      <c r="F58" s="24"/>
      <c r="G58" s="24"/>
      <c r="H58" s="24"/>
      <c r="I58" s="27"/>
      <c r="J58" s="27"/>
      <c r="K58" s="27"/>
      <c r="L58" s="27"/>
      <c r="M58" s="24"/>
      <c r="N58" s="18" t="str">
        <f t="shared" si="5"/>
        <v/>
      </c>
      <c r="O58" s="29"/>
      <c r="Q58" s="16" t="str">
        <f t="shared" si="3"/>
        <v/>
      </c>
      <c r="R58" s="16"/>
      <c r="S58" s="16"/>
    </row>
    <row r="59" spans="1:19" x14ac:dyDescent="0.2">
      <c r="A59" s="41">
        <v>36</v>
      </c>
      <c r="B59" s="18" t="str">
        <f t="shared" si="2"/>
        <v/>
      </c>
      <c r="C59" s="24"/>
      <c r="D59" s="142" t="str">
        <f t="shared" si="4"/>
        <v/>
      </c>
      <c r="E59" s="142"/>
      <c r="F59" s="24"/>
      <c r="G59" s="24"/>
      <c r="H59" s="24"/>
      <c r="I59" s="27"/>
      <c r="J59" s="27"/>
      <c r="K59" s="27"/>
      <c r="L59" s="27"/>
      <c r="M59" s="24"/>
      <c r="N59" s="18" t="str">
        <f t="shared" si="5"/>
        <v/>
      </c>
      <c r="O59" s="29"/>
      <c r="Q59" s="16" t="str">
        <f t="shared" si="3"/>
        <v/>
      </c>
      <c r="R59" s="16"/>
      <c r="S59" s="16"/>
    </row>
    <row r="60" spans="1:19" x14ac:dyDescent="0.2">
      <c r="A60" s="41">
        <v>37</v>
      </c>
      <c r="B60" s="18" t="str">
        <f t="shared" si="2"/>
        <v/>
      </c>
      <c r="C60" s="24"/>
      <c r="D60" s="142" t="str">
        <f t="shared" si="4"/>
        <v/>
      </c>
      <c r="E60" s="142"/>
      <c r="F60" s="24"/>
      <c r="G60" s="24"/>
      <c r="H60" s="24"/>
      <c r="I60" s="27"/>
      <c r="J60" s="27"/>
      <c r="K60" s="27"/>
      <c r="L60" s="27"/>
      <c r="M60" s="24"/>
      <c r="N60" s="18" t="str">
        <f t="shared" si="5"/>
        <v/>
      </c>
      <c r="O60" s="29"/>
      <c r="Q60" s="16" t="str">
        <f t="shared" si="3"/>
        <v/>
      </c>
      <c r="R60" s="16"/>
      <c r="S60" s="16"/>
    </row>
    <row r="61" spans="1:19" x14ac:dyDescent="0.2">
      <c r="A61" s="41">
        <v>38</v>
      </c>
      <c r="B61" s="18" t="str">
        <f t="shared" si="2"/>
        <v/>
      </c>
      <c r="C61" s="24"/>
      <c r="D61" s="142" t="str">
        <f t="shared" si="4"/>
        <v/>
      </c>
      <c r="E61" s="142"/>
      <c r="F61" s="24"/>
      <c r="G61" s="24"/>
      <c r="H61" s="24"/>
      <c r="I61" s="27"/>
      <c r="J61" s="27"/>
      <c r="K61" s="27"/>
      <c r="L61" s="27"/>
      <c r="M61" s="24"/>
      <c r="N61" s="18" t="str">
        <f t="shared" si="5"/>
        <v/>
      </c>
      <c r="O61" s="29"/>
      <c r="Q61" s="16" t="str">
        <f t="shared" si="3"/>
        <v/>
      </c>
      <c r="R61" s="16"/>
      <c r="S61" s="16"/>
    </row>
    <row r="62" spans="1:19" x14ac:dyDescent="0.2">
      <c r="A62" s="41">
        <v>39</v>
      </c>
      <c r="B62" s="18" t="str">
        <f t="shared" si="2"/>
        <v/>
      </c>
      <c r="C62" s="24"/>
      <c r="D62" s="142" t="str">
        <f t="shared" si="4"/>
        <v/>
      </c>
      <c r="E62" s="142"/>
      <c r="F62" s="24"/>
      <c r="G62" s="24"/>
      <c r="H62" s="24"/>
      <c r="I62" s="27"/>
      <c r="J62" s="27"/>
      <c r="K62" s="27"/>
      <c r="L62" s="27"/>
      <c r="M62" s="24"/>
      <c r="N62" s="18" t="str">
        <f t="shared" si="5"/>
        <v/>
      </c>
      <c r="O62" s="29"/>
      <c r="Q62" s="16" t="str">
        <f t="shared" si="3"/>
        <v/>
      </c>
      <c r="R62" s="16"/>
      <c r="S62" s="16"/>
    </row>
    <row r="63" spans="1:19" x14ac:dyDescent="0.2">
      <c r="A63" s="41">
        <v>40</v>
      </c>
      <c r="B63" s="18" t="str">
        <f t="shared" si="2"/>
        <v/>
      </c>
      <c r="C63" s="24"/>
      <c r="D63" s="142" t="str">
        <f t="shared" si="4"/>
        <v/>
      </c>
      <c r="E63" s="142"/>
      <c r="F63" s="24"/>
      <c r="G63" s="24"/>
      <c r="H63" s="24"/>
      <c r="I63" s="27"/>
      <c r="J63" s="27"/>
      <c r="K63" s="27"/>
      <c r="L63" s="27"/>
      <c r="M63" s="24"/>
      <c r="N63" s="18" t="str">
        <f t="shared" si="5"/>
        <v/>
      </c>
      <c r="O63" s="29"/>
      <c r="Q63" s="16" t="str">
        <f t="shared" si="3"/>
        <v/>
      </c>
      <c r="R63" s="16"/>
      <c r="S63" s="16"/>
    </row>
    <row r="64" spans="1:19" x14ac:dyDescent="0.2">
      <c r="A64" s="41">
        <v>41</v>
      </c>
      <c r="B64" s="18" t="str">
        <f t="shared" si="2"/>
        <v/>
      </c>
      <c r="C64" s="24"/>
      <c r="D64" s="142" t="str">
        <f t="shared" si="4"/>
        <v/>
      </c>
      <c r="E64" s="142"/>
      <c r="F64" s="24"/>
      <c r="G64" s="24"/>
      <c r="H64" s="24"/>
      <c r="I64" s="27"/>
      <c r="J64" s="27"/>
      <c r="K64" s="27"/>
      <c r="L64" s="27"/>
      <c r="M64" s="24"/>
      <c r="N64" s="18" t="str">
        <f t="shared" si="5"/>
        <v/>
      </c>
      <c r="O64" s="29"/>
      <c r="Q64" s="16" t="str">
        <f t="shared" si="3"/>
        <v/>
      </c>
      <c r="R64" s="16"/>
      <c r="S64" s="16"/>
    </row>
    <row r="65" spans="1:19" x14ac:dyDescent="0.2">
      <c r="A65" s="41">
        <v>42</v>
      </c>
      <c r="B65" s="18" t="str">
        <f t="shared" si="2"/>
        <v/>
      </c>
      <c r="C65" s="24"/>
      <c r="D65" s="142" t="str">
        <f t="shared" si="4"/>
        <v/>
      </c>
      <c r="E65" s="142"/>
      <c r="F65" s="24"/>
      <c r="G65" s="24"/>
      <c r="H65" s="24"/>
      <c r="I65" s="27"/>
      <c r="J65" s="27"/>
      <c r="K65" s="27"/>
      <c r="L65" s="27"/>
      <c r="M65" s="24"/>
      <c r="N65" s="18" t="str">
        <f t="shared" si="5"/>
        <v/>
      </c>
      <c r="O65" s="29"/>
      <c r="Q65" s="16" t="str">
        <f t="shared" si="3"/>
        <v/>
      </c>
      <c r="R65" s="16"/>
      <c r="S65" s="16"/>
    </row>
    <row r="66" spans="1:19" x14ac:dyDescent="0.2">
      <c r="A66" s="41">
        <v>43</v>
      </c>
      <c r="B66" s="18" t="str">
        <f t="shared" si="2"/>
        <v/>
      </c>
      <c r="C66" s="24"/>
      <c r="D66" s="142" t="str">
        <f t="shared" si="4"/>
        <v/>
      </c>
      <c r="E66" s="142"/>
      <c r="F66" s="24"/>
      <c r="G66" s="24"/>
      <c r="H66" s="24"/>
      <c r="I66" s="27"/>
      <c r="J66" s="27"/>
      <c r="K66" s="27"/>
      <c r="L66" s="27"/>
      <c r="M66" s="24"/>
      <c r="N66" s="18" t="str">
        <f t="shared" si="5"/>
        <v/>
      </c>
      <c r="O66" s="29"/>
      <c r="Q66" s="16" t="str">
        <f t="shared" si="3"/>
        <v/>
      </c>
      <c r="R66" s="16"/>
      <c r="S66" s="16"/>
    </row>
    <row r="67" spans="1:19" x14ac:dyDescent="0.2">
      <c r="A67" s="41">
        <v>44</v>
      </c>
      <c r="B67" s="18" t="str">
        <f t="shared" si="2"/>
        <v/>
      </c>
      <c r="C67" s="24"/>
      <c r="D67" s="142" t="str">
        <f t="shared" si="4"/>
        <v/>
      </c>
      <c r="E67" s="142"/>
      <c r="F67" s="24"/>
      <c r="G67" s="24"/>
      <c r="H67" s="24"/>
      <c r="I67" s="27"/>
      <c r="J67" s="27"/>
      <c r="K67" s="27"/>
      <c r="L67" s="27"/>
      <c r="M67" s="24"/>
      <c r="N67" s="18" t="str">
        <f t="shared" si="5"/>
        <v/>
      </c>
      <c r="O67" s="29"/>
      <c r="Q67" s="16" t="str">
        <f t="shared" si="3"/>
        <v/>
      </c>
      <c r="R67" s="16"/>
      <c r="S67" s="16"/>
    </row>
    <row r="68" spans="1:19" x14ac:dyDescent="0.2">
      <c r="A68" s="41">
        <v>45</v>
      </c>
      <c r="B68" s="18" t="str">
        <f t="shared" si="2"/>
        <v/>
      </c>
      <c r="C68" s="24"/>
      <c r="D68" s="142" t="str">
        <f t="shared" si="4"/>
        <v/>
      </c>
      <c r="E68" s="142"/>
      <c r="F68" s="24"/>
      <c r="G68" s="24"/>
      <c r="H68" s="24"/>
      <c r="I68" s="27"/>
      <c r="J68" s="27"/>
      <c r="K68" s="27"/>
      <c r="L68" s="27"/>
      <c r="M68" s="24"/>
      <c r="N68" s="18" t="str">
        <f t="shared" si="5"/>
        <v/>
      </c>
      <c r="O68" s="29"/>
      <c r="Q68" s="16" t="str">
        <f t="shared" si="3"/>
        <v/>
      </c>
      <c r="R68" s="16"/>
      <c r="S68" s="16"/>
    </row>
    <row r="69" spans="1:19" x14ac:dyDescent="0.2">
      <c r="A69" s="41">
        <v>46</v>
      </c>
      <c r="B69" s="18" t="str">
        <f t="shared" si="2"/>
        <v/>
      </c>
      <c r="C69" s="24"/>
      <c r="D69" s="142" t="str">
        <f t="shared" si="4"/>
        <v/>
      </c>
      <c r="E69" s="142"/>
      <c r="F69" s="24"/>
      <c r="G69" s="24"/>
      <c r="H69" s="24"/>
      <c r="I69" s="27"/>
      <c r="J69" s="27"/>
      <c r="K69" s="27"/>
      <c r="L69" s="27"/>
      <c r="M69" s="24"/>
      <c r="N69" s="18" t="str">
        <f t="shared" si="5"/>
        <v/>
      </c>
      <c r="O69" s="29"/>
      <c r="Q69" s="16" t="str">
        <f t="shared" si="3"/>
        <v/>
      </c>
      <c r="R69" s="16"/>
      <c r="S69" s="16"/>
    </row>
    <row r="70" spans="1:19" x14ac:dyDescent="0.2">
      <c r="A70" s="41">
        <v>47</v>
      </c>
      <c r="B70" s="18" t="str">
        <f t="shared" si="2"/>
        <v/>
      </c>
      <c r="C70" s="24"/>
      <c r="D70" s="142" t="str">
        <f t="shared" si="4"/>
        <v/>
      </c>
      <c r="E70" s="142"/>
      <c r="F70" s="24"/>
      <c r="G70" s="24"/>
      <c r="H70" s="24"/>
      <c r="I70" s="27"/>
      <c r="J70" s="27"/>
      <c r="K70" s="27"/>
      <c r="L70" s="27"/>
      <c r="M70" s="24"/>
      <c r="N70" s="18" t="str">
        <f t="shared" si="5"/>
        <v/>
      </c>
      <c r="O70" s="29"/>
      <c r="Q70" s="16" t="str">
        <f t="shared" si="3"/>
        <v/>
      </c>
      <c r="R70" s="16"/>
      <c r="S70" s="16"/>
    </row>
    <row r="71" spans="1:19" x14ac:dyDescent="0.2">
      <c r="A71" s="41">
        <v>48</v>
      </c>
      <c r="B71" s="18" t="str">
        <f t="shared" si="2"/>
        <v/>
      </c>
      <c r="C71" s="24"/>
      <c r="D71" s="142" t="str">
        <f t="shared" si="4"/>
        <v/>
      </c>
      <c r="E71" s="142"/>
      <c r="F71" s="24"/>
      <c r="G71" s="24"/>
      <c r="H71" s="24"/>
      <c r="I71" s="27"/>
      <c r="J71" s="27"/>
      <c r="K71" s="27"/>
      <c r="L71" s="27"/>
      <c r="M71" s="24"/>
      <c r="N71" s="18" t="str">
        <f t="shared" si="5"/>
        <v/>
      </c>
      <c r="O71" s="29"/>
      <c r="Q71" s="16" t="str">
        <f t="shared" si="3"/>
        <v/>
      </c>
      <c r="R71" s="16"/>
      <c r="S71" s="16"/>
    </row>
    <row r="72" spans="1:19" x14ac:dyDescent="0.2">
      <c r="A72" s="41">
        <v>49</v>
      </c>
      <c r="B72" s="18" t="str">
        <f t="shared" si="2"/>
        <v/>
      </c>
      <c r="C72" s="24"/>
      <c r="D72" s="142" t="str">
        <f t="shared" si="4"/>
        <v/>
      </c>
      <c r="E72" s="142"/>
      <c r="F72" s="24"/>
      <c r="G72" s="24"/>
      <c r="H72" s="24"/>
      <c r="I72" s="27"/>
      <c r="J72" s="27"/>
      <c r="K72" s="27"/>
      <c r="L72" s="27"/>
      <c r="M72" s="24"/>
      <c r="N72" s="18" t="str">
        <f t="shared" si="5"/>
        <v/>
      </c>
      <c r="O72" s="29"/>
      <c r="Q72" s="16" t="str">
        <f t="shared" si="3"/>
        <v/>
      </c>
      <c r="R72" s="16"/>
      <c r="S72" s="16"/>
    </row>
    <row r="73" spans="1:19" x14ac:dyDescent="0.2">
      <c r="A73" s="41">
        <v>50</v>
      </c>
      <c r="B73" s="18" t="str">
        <f t="shared" si="2"/>
        <v/>
      </c>
      <c r="C73" s="24"/>
      <c r="D73" s="142" t="str">
        <f t="shared" si="4"/>
        <v/>
      </c>
      <c r="E73" s="142"/>
      <c r="F73" s="24"/>
      <c r="G73" s="24"/>
      <c r="H73" s="24"/>
      <c r="I73" s="27"/>
      <c r="J73" s="27"/>
      <c r="K73" s="27"/>
      <c r="L73" s="27"/>
      <c r="M73" s="24"/>
      <c r="N73" s="18" t="str">
        <f t="shared" si="5"/>
        <v/>
      </c>
      <c r="O73" s="29"/>
      <c r="Q73" s="16" t="str">
        <f t="shared" si="3"/>
        <v/>
      </c>
      <c r="R73" s="16"/>
      <c r="S73" s="16"/>
    </row>
    <row r="74" spans="1:19" x14ac:dyDescent="0.2">
      <c r="A74" s="41">
        <v>51</v>
      </c>
      <c r="B74" s="18" t="str">
        <f t="shared" si="2"/>
        <v/>
      </c>
      <c r="C74" s="24"/>
      <c r="D74" s="142" t="str">
        <f t="shared" si="4"/>
        <v/>
      </c>
      <c r="E74" s="142"/>
      <c r="F74" s="24"/>
      <c r="G74" s="24"/>
      <c r="H74" s="24"/>
      <c r="I74" s="27"/>
      <c r="J74" s="27"/>
      <c r="K74" s="27"/>
      <c r="L74" s="27"/>
      <c r="M74" s="24"/>
      <c r="N74" s="18" t="str">
        <f t="shared" si="5"/>
        <v/>
      </c>
      <c r="O74" s="29"/>
      <c r="Q74" s="16" t="str">
        <f t="shared" si="3"/>
        <v/>
      </c>
      <c r="R74" s="16"/>
      <c r="S74" s="16"/>
    </row>
    <row r="75" spans="1:19" x14ac:dyDescent="0.2">
      <c r="A75" s="41">
        <v>52</v>
      </c>
      <c r="B75" s="18" t="str">
        <f t="shared" si="2"/>
        <v/>
      </c>
      <c r="C75" s="24"/>
      <c r="D75" s="142" t="str">
        <f t="shared" si="4"/>
        <v/>
      </c>
      <c r="E75" s="142"/>
      <c r="F75" s="24"/>
      <c r="G75" s="24"/>
      <c r="H75" s="24"/>
      <c r="I75" s="27"/>
      <c r="J75" s="27"/>
      <c r="K75" s="27"/>
      <c r="L75" s="27"/>
      <c r="M75" s="24"/>
      <c r="N75" s="18" t="str">
        <f t="shared" si="5"/>
        <v/>
      </c>
      <c r="O75" s="29"/>
      <c r="Q75" s="16" t="str">
        <f t="shared" si="3"/>
        <v/>
      </c>
      <c r="R75" s="16"/>
      <c r="S75" s="16"/>
    </row>
    <row r="76" spans="1:19" x14ac:dyDescent="0.2">
      <c r="A76" s="41">
        <v>53</v>
      </c>
      <c r="B76" s="18" t="str">
        <f t="shared" si="2"/>
        <v/>
      </c>
      <c r="C76" s="24"/>
      <c r="D76" s="142" t="str">
        <f t="shared" si="4"/>
        <v/>
      </c>
      <c r="E76" s="142"/>
      <c r="F76" s="24"/>
      <c r="G76" s="24"/>
      <c r="H76" s="24"/>
      <c r="I76" s="27"/>
      <c r="J76" s="27"/>
      <c r="K76" s="27"/>
      <c r="L76" s="27"/>
      <c r="M76" s="24"/>
      <c r="N76" s="18" t="str">
        <f t="shared" si="5"/>
        <v/>
      </c>
      <c r="O76" s="29"/>
      <c r="Q76" s="16" t="str">
        <f t="shared" si="3"/>
        <v/>
      </c>
      <c r="R76" s="16"/>
      <c r="S76" s="16"/>
    </row>
    <row r="77" spans="1:19" x14ac:dyDescent="0.2">
      <c r="A77" s="41">
        <v>54</v>
      </c>
      <c r="B77" s="18" t="str">
        <f t="shared" si="2"/>
        <v/>
      </c>
      <c r="C77" s="24"/>
      <c r="D77" s="142" t="str">
        <f t="shared" si="4"/>
        <v/>
      </c>
      <c r="E77" s="142"/>
      <c r="F77" s="24"/>
      <c r="G77" s="24"/>
      <c r="H77" s="24"/>
      <c r="I77" s="27"/>
      <c r="J77" s="27"/>
      <c r="K77" s="27"/>
      <c r="L77" s="27"/>
      <c r="M77" s="24"/>
      <c r="N77" s="18" t="str">
        <f t="shared" si="5"/>
        <v/>
      </c>
      <c r="O77" s="29"/>
      <c r="Q77" s="16" t="str">
        <f t="shared" si="3"/>
        <v/>
      </c>
      <c r="R77" s="16"/>
      <c r="S77" s="16"/>
    </row>
    <row r="78" spans="1:19" x14ac:dyDescent="0.2">
      <c r="A78" s="41">
        <v>55</v>
      </c>
      <c r="B78" s="18" t="str">
        <f t="shared" si="2"/>
        <v/>
      </c>
      <c r="C78" s="24"/>
      <c r="D78" s="142" t="str">
        <f t="shared" si="4"/>
        <v/>
      </c>
      <c r="E78" s="142"/>
      <c r="F78" s="24"/>
      <c r="G78" s="24"/>
      <c r="H78" s="24"/>
      <c r="I78" s="27"/>
      <c r="J78" s="27"/>
      <c r="K78" s="27"/>
      <c r="L78" s="27"/>
      <c r="M78" s="24"/>
      <c r="N78" s="18" t="str">
        <f t="shared" si="5"/>
        <v/>
      </c>
      <c r="O78" s="29"/>
      <c r="Q78" s="16" t="str">
        <f t="shared" si="3"/>
        <v/>
      </c>
      <c r="R78" s="16"/>
      <c r="S78" s="16"/>
    </row>
    <row r="79" spans="1:19" x14ac:dyDescent="0.2">
      <c r="A79" s="41">
        <v>56</v>
      </c>
      <c r="B79" s="18" t="str">
        <f t="shared" si="2"/>
        <v/>
      </c>
      <c r="C79" s="24"/>
      <c r="D79" s="142" t="str">
        <f t="shared" si="4"/>
        <v/>
      </c>
      <c r="E79" s="142"/>
      <c r="F79" s="24"/>
      <c r="G79" s="24"/>
      <c r="H79" s="24"/>
      <c r="I79" s="27"/>
      <c r="J79" s="27"/>
      <c r="K79" s="27"/>
      <c r="L79" s="27"/>
      <c r="M79" s="24"/>
      <c r="N79" s="18" t="str">
        <f t="shared" si="5"/>
        <v/>
      </c>
      <c r="O79" s="29"/>
      <c r="Q79" s="16" t="str">
        <f t="shared" si="3"/>
        <v/>
      </c>
      <c r="R79" s="16"/>
      <c r="S79" s="16"/>
    </row>
    <row r="80" spans="1:19" x14ac:dyDescent="0.2">
      <c r="A80" s="41">
        <v>57</v>
      </c>
      <c r="B80" s="18" t="str">
        <f t="shared" si="2"/>
        <v/>
      </c>
      <c r="C80" s="24"/>
      <c r="D80" s="142" t="str">
        <f t="shared" si="4"/>
        <v/>
      </c>
      <c r="E80" s="142"/>
      <c r="F80" s="24"/>
      <c r="G80" s="24"/>
      <c r="H80" s="24"/>
      <c r="I80" s="27"/>
      <c r="J80" s="27"/>
      <c r="K80" s="27"/>
      <c r="L80" s="27"/>
      <c r="M80" s="24"/>
      <c r="N80" s="18" t="str">
        <f t="shared" si="5"/>
        <v/>
      </c>
      <c r="O80" s="29"/>
      <c r="Q80" s="16" t="str">
        <f t="shared" si="3"/>
        <v/>
      </c>
      <c r="R80" s="16"/>
      <c r="S80" s="16"/>
    </row>
    <row r="81" spans="1:19" x14ac:dyDescent="0.2">
      <c r="A81" s="41">
        <v>58</v>
      </c>
      <c r="B81" s="18" t="str">
        <f t="shared" si="2"/>
        <v/>
      </c>
      <c r="C81" s="24"/>
      <c r="D81" s="142" t="str">
        <f t="shared" si="4"/>
        <v/>
      </c>
      <c r="E81" s="142"/>
      <c r="F81" s="24"/>
      <c r="G81" s="24"/>
      <c r="H81" s="24"/>
      <c r="I81" s="27"/>
      <c r="J81" s="27"/>
      <c r="K81" s="27"/>
      <c r="L81" s="27"/>
      <c r="M81" s="24"/>
      <c r="N81" s="18" t="str">
        <f t="shared" si="5"/>
        <v/>
      </c>
      <c r="O81" s="29"/>
      <c r="Q81" s="16" t="str">
        <f t="shared" si="3"/>
        <v/>
      </c>
      <c r="R81" s="16"/>
      <c r="S81" s="16"/>
    </row>
    <row r="82" spans="1:19" x14ac:dyDescent="0.2">
      <c r="A82" s="41">
        <v>59</v>
      </c>
      <c r="B82" s="18" t="str">
        <f t="shared" si="2"/>
        <v/>
      </c>
      <c r="C82" s="24"/>
      <c r="D82" s="142" t="str">
        <f t="shared" si="4"/>
        <v/>
      </c>
      <c r="E82" s="142"/>
      <c r="F82" s="24"/>
      <c r="G82" s="24"/>
      <c r="H82" s="24"/>
      <c r="I82" s="27"/>
      <c r="J82" s="27"/>
      <c r="K82" s="27"/>
      <c r="L82" s="27"/>
      <c r="M82" s="24"/>
      <c r="N82" s="18" t="str">
        <f t="shared" si="5"/>
        <v/>
      </c>
      <c r="O82" s="29"/>
      <c r="Q82" s="16" t="str">
        <f t="shared" si="3"/>
        <v/>
      </c>
      <c r="R82" s="16"/>
      <c r="S82" s="16"/>
    </row>
    <row r="83" spans="1:19" x14ac:dyDescent="0.2">
      <c r="A83" s="41">
        <v>60</v>
      </c>
      <c r="B83" s="18" t="str">
        <f t="shared" si="2"/>
        <v/>
      </c>
      <c r="C83" s="24"/>
      <c r="D83" s="142" t="str">
        <f t="shared" si="4"/>
        <v/>
      </c>
      <c r="E83" s="142"/>
      <c r="F83" s="24"/>
      <c r="G83" s="24"/>
      <c r="H83" s="24"/>
      <c r="I83" s="27"/>
      <c r="J83" s="27"/>
      <c r="K83" s="27"/>
      <c r="L83" s="27"/>
      <c r="M83" s="24"/>
      <c r="N83" s="18" t="str">
        <f t="shared" si="5"/>
        <v/>
      </c>
      <c r="O83" s="29"/>
      <c r="Q83" s="16" t="str">
        <f t="shared" si="3"/>
        <v/>
      </c>
      <c r="R83" s="16"/>
      <c r="S83" s="16"/>
    </row>
    <row r="84" spans="1:19" x14ac:dyDescent="0.2">
      <c r="A84" s="41">
        <v>61</v>
      </c>
      <c r="B84" s="18" t="str">
        <f t="shared" si="2"/>
        <v/>
      </c>
      <c r="C84" s="24"/>
      <c r="D84" s="142" t="str">
        <f t="shared" si="4"/>
        <v/>
      </c>
      <c r="E84" s="142"/>
      <c r="F84" s="24"/>
      <c r="G84" s="24"/>
      <c r="H84" s="24"/>
      <c r="I84" s="24"/>
      <c r="J84" s="24"/>
      <c r="K84" s="24"/>
      <c r="L84" s="24"/>
      <c r="M84" s="24"/>
      <c r="N84" s="18" t="str">
        <f t="shared" si="5"/>
        <v/>
      </c>
      <c r="O84" s="29"/>
      <c r="Q84" s="16" t="str">
        <f t="shared" si="3"/>
        <v/>
      </c>
      <c r="R84" s="16"/>
      <c r="S84" s="16"/>
    </row>
    <row r="85" spans="1:19" x14ac:dyDescent="0.2">
      <c r="A85" s="41">
        <v>62</v>
      </c>
      <c r="B85" s="18" t="str">
        <f t="shared" si="2"/>
        <v/>
      </c>
      <c r="C85" s="24"/>
      <c r="D85" s="142" t="str">
        <f t="shared" si="4"/>
        <v/>
      </c>
      <c r="E85" s="142"/>
      <c r="F85" s="24"/>
      <c r="G85" s="24"/>
      <c r="H85" s="24"/>
      <c r="I85" s="24"/>
      <c r="J85" s="24"/>
      <c r="K85" s="24"/>
      <c r="L85" s="24"/>
      <c r="M85" s="24"/>
      <c r="N85" s="18" t="str">
        <f t="shared" si="5"/>
        <v/>
      </c>
      <c r="O85" s="29"/>
      <c r="Q85" s="16" t="str">
        <f t="shared" si="3"/>
        <v/>
      </c>
      <c r="R85" s="16"/>
      <c r="S85" s="16"/>
    </row>
    <row r="86" spans="1:19" x14ac:dyDescent="0.2">
      <c r="A86" s="41">
        <v>63</v>
      </c>
      <c r="B86" s="18" t="str">
        <f t="shared" si="2"/>
        <v/>
      </c>
      <c r="C86" s="24"/>
      <c r="D86" s="142" t="str">
        <f t="shared" si="4"/>
        <v/>
      </c>
      <c r="E86" s="142"/>
      <c r="F86" s="24"/>
      <c r="G86" s="24"/>
      <c r="H86" s="24"/>
      <c r="I86" s="24"/>
      <c r="J86" s="24"/>
      <c r="K86" s="24"/>
      <c r="L86" s="24"/>
      <c r="M86" s="24"/>
      <c r="N86" s="18" t="str">
        <f t="shared" si="5"/>
        <v/>
      </c>
      <c r="O86" s="29"/>
      <c r="Q86" s="16" t="str">
        <f t="shared" si="3"/>
        <v/>
      </c>
      <c r="R86" s="16"/>
      <c r="S86" s="16"/>
    </row>
    <row r="87" spans="1:19" x14ac:dyDescent="0.2">
      <c r="A87" s="41">
        <v>64</v>
      </c>
      <c r="B87" s="18" t="str">
        <f t="shared" si="2"/>
        <v/>
      </c>
      <c r="C87" s="24"/>
      <c r="D87" s="142" t="str">
        <f t="shared" si="4"/>
        <v/>
      </c>
      <c r="E87" s="142"/>
      <c r="F87" s="24"/>
      <c r="G87" s="24"/>
      <c r="H87" s="24"/>
      <c r="I87" s="24"/>
      <c r="J87" s="24"/>
      <c r="K87" s="24"/>
      <c r="L87" s="24"/>
      <c r="M87" s="24"/>
      <c r="N87" s="18" t="str">
        <f t="shared" si="5"/>
        <v/>
      </c>
      <c r="O87" s="29"/>
      <c r="Q87" s="16" t="str">
        <f t="shared" si="3"/>
        <v/>
      </c>
      <c r="R87" s="16"/>
      <c r="S87" s="16"/>
    </row>
    <row r="88" spans="1:19" x14ac:dyDescent="0.2">
      <c r="A88" s="41">
        <v>65</v>
      </c>
      <c r="B88" s="18" t="str">
        <f t="shared" si="2"/>
        <v/>
      </c>
      <c r="C88" s="24"/>
      <c r="D88" s="142" t="str">
        <f>IF(ISBLANK(C88),"",VLOOKUP(C88,$L$9:$M$12,2,FALSE))</f>
        <v/>
      </c>
      <c r="E88" s="142"/>
      <c r="F88" s="24"/>
      <c r="G88" s="24"/>
      <c r="H88" s="24"/>
      <c r="I88" s="24"/>
      <c r="J88" s="24"/>
      <c r="K88" s="24"/>
      <c r="L88" s="24"/>
      <c r="M88" s="24"/>
      <c r="N88" s="18" t="str">
        <f t="shared" ref="N88:N119" si="6">IF(ISBLANK(M88),"",VLOOKUP(M88,$R$2:$S$15,2,FALSE))</f>
        <v/>
      </c>
      <c r="O88" s="29"/>
      <c r="Q88" s="16" t="str">
        <f t="shared" si="3"/>
        <v/>
      </c>
      <c r="R88" s="16"/>
      <c r="S88" s="16"/>
    </row>
    <row r="89" spans="1:19" x14ac:dyDescent="0.2">
      <c r="A89" s="41">
        <v>66</v>
      </c>
      <c r="B89" s="18" t="str">
        <f t="shared" ref="B89:B124" si="7">IF(ISBLANK(C89),"",A89)</f>
        <v/>
      </c>
      <c r="C89" s="24"/>
      <c r="D89" s="142" t="str">
        <f t="shared" ref="D89:D124" si="8">IF(ISBLANK(C89),"",VLOOKUP(C89,$L$9:$M$12,2,FALSE))</f>
        <v/>
      </c>
      <c r="E89" s="142"/>
      <c r="F89" s="24"/>
      <c r="G89" s="24"/>
      <c r="H89" s="24"/>
      <c r="I89" s="24"/>
      <c r="J89" s="24"/>
      <c r="K89" s="24"/>
      <c r="L89" s="24"/>
      <c r="M89" s="24"/>
      <c r="N89" s="18" t="str">
        <f t="shared" si="6"/>
        <v/>
      </c>
      <c r="O89" s="29"/>
      <c r="Q89" s="16" t="str">
        <f t="shared" ref="Q89:Q125" si="9">IF(AND(ISBLANK(M89),ISBLANK(O89)),"",CONCATENATE(N89," ",O89))</f>
        <v/>
      </c>
      <c r="R89" s="16"/>
      <c r="S89" s="16"/>
    </row>
    <row r="90" spans="1:19" x14ac:dyDescent="0.2">
      <c r="A90" s="41">
        <v>67</v>
      </c>
      <c r="B90" s="18" t="str">
        <f t="shared" si="7"/>
        <v/>
      </c>
      <c r="C90" s="24"/>
      <c r="D90" s="142" t="str">
        <f t="shared" si="8"/>
        <v/>
      </c>
      <c r="E90" s="142"/>
      <c r="F90" s="24"/>
      <c r="G90" s="24"/>
      <c r="H90" s="24"/>
      <c r="I90" s="24"/>
      <c r="J90" s="24"/>
      <c r="K90" s="24"/>
      <c r="L90" s="24"/>
      <c r="M90" s="24"/>
      <c r="N90" s="18" t="str">
        <f t="shared" si="6"/>
        <v/>
      </c>
      <c r="O90" s="29"/>
      <c r="Q90" s="16" t="str">
        <f t="shared" si="9"/>
        <v/>
      </c>
      <c r="R90" s="16"/>
      <c r="S90" s="16"/>
    </row>
    <row r="91" spans="1:19" x14ac:dyDescent="0.2">
      <c r="A91" s="41">
        <v>68</v>
      </c>
      <c r="B91" s="18" t="str">
        <f t="shared" si="7"/>
        <v/>
      </c>
      <c r="C91" s="24"/>
      <c r="D91" s="142" t="str">
        <f t="shared" si="8"/>
        <v/>
      </c>
      <c r="E91" s="142"/>
      <c r="F91" s="24"/>
      <c r="G91" s="24"/>
      <c r="H91" s="24"/>
      <c r="I91" s="24"/>
      <c r="J91" s="24"/>
      <c r="K91" s="24"/>
      <c r="L91" s="24"/>
      <c r="M91" s="24"/>
      <c r="N91" s="18" t="str">
        <f t="shared" si="6"/>
        <v/>
      </c>
      <c r="O91" s="29"/>
      <c r="Q91" s="16" t="str">
        <f t="shared" si="9"/>
        <v/>
      </c>
      <c r="R91" s="16"/>
      <c r="S91" s="16"/>
    </row>
    <row r="92" spans="1:19" x14ac:dyDescent="0.2">
      <c r="A92" s="41">
        <v>69</v>
      </c>
      <c r="B92" s="18" t="str">
        <f t="shared" si="7"/>
        <v/>
      </c>
      <c r="C92" s="24"/>
      <c r="D92" s="142" t="str">
        <f t="shared" si="8"/>
        <v/>
      </c>
      <c r="E92" s="142"/>
      <c r="F92" s="24"/>
      <c r="G92" s="24"/>
      <c r="H92" s="24"/>
      <c r="I92" s="24"/>
      <c r="J92" s="24"/>
      <c r="K92" s="24"/>
      <c r="L92" s="24"/>
      <c r="M92" s="24"/>
      <c r="N92" s="18" t="str">
        <f t="shared" si="6"/>
        <v/>
      </c>
      <c r="O92" s="29"/>
      <c r="Q92" s="16" t="str">
        <f t="shared" si="9"/>
        <v/>
      </c>
      <c r="R92" s="16"/>
      <c r="S92" s="16"/>
    </row>
    <row r="93" spans="1:19" x14ac:dyDescent="0.2">
      <c r="A93" s="41">
        <v>70</v>
      </c>
      <c r="B93" s="18" t="str">
        <f t="shared" si="7"/>
        <v/>
      </c>
      <c r="C93" s="24"/>
      <c r="D93" s="142" t="str">
        <f t="shared" si="8"/>
        <v/>
      </c>
      <c r="E93" s="142"/>
      <c r="F93" s="24"/>
      <c r="G93" s="24"/>
      <c r="H93" s="24"/>
      <c r="I93" s="24"/>
      <c r="J93" s="24"/>
      <c r="K93" s="24"/>
      <c r="L93" s="24"/>
      <c r="M93" s="24"/>
      <c r="N93" s="18" t="str">
        <f t="shared" si="6"/>
        <v/>
      </c>
      <c r="O93" s="29"/>
      <c r="Q93" s="16" t="str">
        <f t="shared" si="9"/>
        <v/>
      </c>
      <c r="R93" s="16"/>
      <c r="S93" s="16"/>
    </row>
    <row r="94" spans="1:19" x14ac:dyDescent="0.2">
      <c r="A94" s="41">
        <v>71</v>
      </c>
      <c r="B94" s="18" t="str">
        <f t="shared" si="7"/>
        <v/>
      </c>
      <c r="C94" s="24"/>
      <c r="D94" s="142" t="str">
        <f t="shared" si="8"/>
        <v/>
      </c>
      <c r="E94" s="142"/>
      <c r="F94" s="24"/>
      <c r="G94" s="24"/>
      <c r="H94" s="24"/>
      <c r="I94" s="24"/>
      <c r="J94" s="24"/>
      <c r="K94" s="24"/>
      <c r="L94" s="24"/>
      <c r="M94" s="24"/>
      <c r="N94" s="18" t="str">
        <f t="shared" si="6"/>
        <v/>
      </c>
      <c r="O94" s="29"/>
      <c r="Q94" s="16" t="str">
        <f t="shared" si="9"/>
        <v/>
      </c>
      <c r="R94" s="16"/>
      <c r="S94" s="16"/>
    </row>
    <row r="95" spans="1:19" x14ac:dyDescent="0.2">
      <c r="A95" s="41">
        <v>72</v>
      </c>
      <c r="B95" s="18" t="str">
        <f t="shared" si="7"/>
        <v/>
      </c>
      <c r="C95" s="24"/>
      <c r="D95" s="142" t="str">
        <f t="shared" si="8"/>
        <v/>
      </c>
      <c r="E95" s="142"/>
      <c r="F95" s="24"/>
      <c r="G95" s="24"/>
      <c r="H95" s="24"/>
      <c r="I95" s="24"/>
      <c r="J95" s="24"/>
      <c r="K95" s="24"/>
      <c r="L95" s="24"/>
      <c r="M95" s="24"/>
      <c r="N95" s="18" t="str">
        <f t="shared" si="6"/>
        <v/>
      </c>
      <c r="O95" s="29"/>
      <c r="Q95" s="16" t="str">
        <f t="shared" si="9"/>
        <v/>
      </c>
      <c r="R95" s="16"/>
      <c r="S95" s="16"/>
    </row>
    <row r="96" spans="1:19" x14ac:dyDescent="0.2">
      <c r="A96" s="41">
        <v>73</v>
      </c>
      <c r="B96" s="18" t="str">
        <f t="shared" si="7"/>
        <v/>
      </c>
      <c r="C96" s="24"/>
      <c r="D96" s="142" t="str">
        <f t="shared" si="8"/>
        <v/>
      </c>
      <c r="E96" s="142"/>
      <c r="F96" s="24"/>
      <c r="G96" s="24"/>
      <c r="H96" s="24"/>
      <c r="I96" s="24"/>
      <c r="J96" s="24"/>
      <c r="K96" s="24"/>
      <c r="L96" s="24"/>
      <c r="M96" s="24"/>
      <c r="N96" s="18" t="str">
        <f t="shared" si="6"/>
        <v/>
      </c>
      <c r="O96" s="29"/>
      <c r="Q96" s="16" t="str">
        <f t="shared" si="9"/>
        <v/>
      </c>
      <c r="R96" s="16"/>
      <c r="S96" s="16"/>
    </row>
    <row r="97" spans="1:19" x14ac:dyDescent="0.2">
      <c r="A97" s="41">
        <v>74</v>
      </c>
      <c r="B97" s="18" t="str">
        <f t="shared" si="7"/>
        <v/>
      </c>
      <c r="C97" s="24"/>
      <c r="D97" s="142" t="str">
        <f t="shared" si="8"/>
        <v/>
      </c>
      <c r="E97" s="142"/>
      <c r="F97" s="24"/>
      <c r="G97" s="24"/>
      <c r="H97" s="24"/>
      <c r="I97" s="24"/>
      <c r="J97" s="24"/>
      <c r="K97" s="24"/>
      <c r="L97" s="24"/>
      <c r="M97" s="24"/>
      <c r="N97" s="18" t="str">
        <f t="shared" si="6"/>
        <v/>
      </c>
      <c r="O97" s="29"/>
      <c r="Q97" s="16" t="str">
        <f t="shared" si="9"/>
        <v/>
      </c>
      <c r="R97" s="16"/>
      <c r="S97" s="16"/>
    </row>
    <row r="98" spans="1:19" x14ac:dyDescent="0.2">
      <c r="A98" s="41">
        <v>75</v>
      </c>
      <c r="B98" s="18" t="str">
        <f t="shared" si="7"/>
        <v/>
      </c>
      <c r="C98" s="24"/>
      <c r="D98" s="142" t="str">
        <f t="shared" si="8"/>
        <v/>
      </c>
      <c r="E98" s="142"/>
      <c r="F98" s="24"/>
      <c r="G98" s="24"/>
      <c r="H98" s="24"/>
      <c r="I98" s="24"/>
      <c r="J98" s="24"/>
      <c r="K98" s="24"/>
      <c r="L98" s="24"/>
      <c r="M98" s="24"/>
      <c r="N98" s="18" t="str">
        <f t="shared" si="6"/>
        <v/>
      </c>
      <c r="O98" s="29"/>
      <c r="Q98" s="16" t="str">
        <f t="shared" si="9"/>
        <v/>
      </c>
      <c r="R98" s="16"/>
      <c r="S98" s="16"/>
    </row>
    <row r="99" spans="1:19" x14ac:dyDescent="0.2">
      <c r="A99" s="41">
        <v>76</v>
      </c>
      <c r="B99" s="18" t="str">
        <f t="shared" si="7"/>
        <v/>
      </c>
      <c r="C99" s="24"/>
      <c r="D99" s="142" t="str">
        <f t="shared" si="8"/>
        <v/>
      </c>
      <c r="E99" s="142"/>
      <c r="F99" s="24"/>
      <c r="G99" s="24"/>
      <c r="H99" s="24"/>
      <c r="I99" s="24"/>
      <c r="J99" s="24"/>
      <c r="K99" s="24"/>
      <c r="L99" s="24"/>
      <c r="M99" s="24"/>
      <c r="N99" s="18" t="str">
        <f t="shared" si="6"/>
        <v/>
      </c>
      <c r="O99" s="29"/>
      <c r="Q99" s="16" t="str">
        <f t="shared" si="9"/>
        <v/>
      </c>
      <c r="R99" s="16"/>
      <c r="S99" s="16"/>
    </row>
    <row r="100" spans="1:19" x14ac:dyDescent="0.2">
      <c r="A100" s="41">
        <v>77</v>
      </c>
      <c r="B100" s="18" t="str">
        <f t="shared" si="7"/>
        <v/>
      </c>
      <c r="C100" s="24"/>
      <c r="D100" s="142" t="str">
        <f t="shared" si="8"/>
        <v/>
      </c>
      <c r="E100" s="142"/>
      <c r="F100" s="24"/>
      <c r="G100" s="24"/>
      <c r="H100" s="24"/>
      <c r="I100" s="24"/>
      <c r="J100" s="24"/>
      <c r="K100" s="24"/>
      <c r="L100" s="24"/>
      <c r="M100" s="24"/>
      <c r="N100" s="18" t="str">
        <f t="shared" si="6"/>
        <v/>
      </c>
      <c r="O100" s="29"/>
      <c r="Q100" s="16" t="str">
        <f t="shared" si="9"/>
        <v/>
      </c>
      <c r="R100" s="16"/>
      <c r="S100" s="16"/>
    </row>
    <row r="101" spans="1:19" x14ac:dyDescent="0.2">
      <c r="A101" s="41">
        <v>78</v>
      </c>
      <c r="B101" s="18" t="str">
        <f t="shared" si="7"/>
        <v/>
      </c>
      <c r="C101" s="24"/>
      <c r="D101" s="142" t="str">
        <f t="shared" si="8"/>
        <v/>
      </c>
      <c r="E101" s="142"/>
      <c r="F101" s="24"/>
      <c r="G101" s="24"/>
      <c r="H101" s="24"/>
      <c r="I101" s="24"/>
      <c r="J101" s="24"/>
      <c r="K101" s="24"/>
      <c r="L101" s="24"/>
      <c r="M101" s="24"/>
      <c r="N101" s="18" t="str">
        <f t="shared" si="6"/>
        <v/>
      </c>
      <c r="O101" s="29"/>
      <c r="Q101" s="16" t="str">
        <f t="shared" si="9"/>
        <v/>
      </c>
      <c r="R101" s="16"/>
      <c r="S101" s="16"/>
    </row>
    <row r="102" spans="1:19" x14ac:dyDescent="0.2">
      <c r="A102" s="41">
        <v>79</v>
      </c>
      <c r="B102" s="18" t="str">
        <f t="shared" si="7"/>
        <v/>
      </c>
      <c r="C102" s="24"/>
      <c r="D102" s="142" t="str">
        <f t="shared" si="8"/>
        <v/>
      </c>
      <c r="E102" s="142"/>
      <c r="F102" s="24"/>
      <c r="G102" s="24"/>
      <c r="H102" s="24"/>
      <c r="I102" s="24"/>
      <c r="J102" s="24"/>
      <c r="K102" s="24"/>
      <c r="L102" s="24"/>
      <c r="M102" s="24"/>
      <c r="N102" s="18" t="str">
        <f t="shared" si="6"/>
        <v/>
      </c>
      <c r="O102" s="29"/>
      <c r="Q102" s="16" t="str">
        <f t="shared" si="9"/>
        <v/>
      </c>
      <c r="R102" s="16"/>
      <c r="S102" s="16"/>
    </row>
    <row r="103" spans="1:19" x14ac:dyDescent="0.2">
      <c r="A103" s="41">
        <v>80</v>
      </c>
      <c r="B103" s="18" t="str">
        <f t="shared" si="7"/>
        <v/>
      </c>
      <c r="C103" s="24"/>
      <c r="D103" s="142" t="str">
        <f t="shared" si="8"/>
        <v/>
      </c>
      <c r="E103" s="142"/>
      <c r="F103" s="24"/>
      <c r="G103" s="24"/>
      <c r="H103" s="24"/>
      <c r="I103" s="24"/>
      <c r="J103" s="24"/>
      <c r="K103" s="24"/>
      <c r="L103" s="24"/>
      <c r="M103" s="24"/>
      <c r="N103" s="18" t="str">
        <f t="shared" si="6"/>
        <v/>
      </c>
      <c r="O103" s="29"/>
      <c r="Q103" s="16" t="str">
        <f t="shared" si="9"/>
        <v/>
      </c>
      <c r="R103" s="16"/>
      <c r="S103" s="16"/>
    </row>
    <row r="104" spans="1:19" x14ac:dyDescent="0.2">
      <c r="A104" s="41">
        <v>81</v>
      </c>
      <c r="B104" s="18" t="str">
        <f t="shared" si="7"/>
        <v/>
      </c>
      <c r="C104" s="24"/>
      <c r="D104" s="142" t="str">
        <f t="shared" si="8"/>
        <v/>
      </c>
      <c r="E104" s="142"/>
      <c r="F104" s="24"/>
      <c r="G104" s="24"/>
      <c r="H104" s="24"/>
      <c r="I104" s="24"/>
      <c r="J104" s="24"/>
      <c r="K104" s="24"/>
      <c r="L104" s="24"/>
      <c r="M104" s="24"/>
      <c r="N104" s="18" t="str">
        <f t="shared" si="6"/>
        <v/>
      </c>
      <c r="O104" s="29"/>
      <c r="Q104" s="16" t="str">
        <f t="shared" si="9"/>
        <v/>
      </c>
      <c r="R104" s="16"/>
      <c r="S104" s="16"/>
    </row>
    <row r="105" spans="1:19" x14ac:dyDescent="0.2">
      <c r="A105" s="41">
        <v>82</v>
      </c>
      <c r="B105" s="18" t="str">
        <f t="shared" si="7"/>
        <v/>
      </c>
      <c r="C105" s="24"/>
      <c r="D105" s="142" t="str">
        <f t="shared" si="8"/>
        <v/>
      </c>
      <c r="E105" s="142"/>
      <c r="F105" s="24"/>
      <c r="G105" s="24"/>
      <c r="H105" s="24"/>
      <c r="I105" s="24"/>
      <c r="J105" s="24"/>
      <c r="K105" s="24"/>
      <c r="L105" s="24"/>
      <c r="M105" s="24"/>
      <c r="N105" s="18" t="str">
        <f t="shared" si="6"/>
        <v/>
      </c>
      <c r="O105" s="29"/>
      <c r="Q105" s="16" t="str">
        <f t="shared" si="9"/>
        <v/>
      </c>
      <c r="R105" s="16"/>
      <c r="S105" s="16"/>
    </row>
    <row r="106" spans="1:19" x14ac:dyDescent="0.2">
      <c r="A106" s="41">
        <v>83</v>
      </c>
      <c r="B106" s="18" t="str">
        <f t="shared" si="7"/>
        <v/>
      </c>
      <c r="C106" s="24"/>
      <c r="D106" s="142" t="str">
        <f t="shared" si="8"/>
        <v/>
      </c>
      <c r="E106" s="142"/>
      <c r="F106" s="24"/>
      <c r="G106" s="24"/>
      <c r="H106" s="24"/>
      <c r="I106" s="24"/>
      <c r="J106" s="24"/>
      <c r="K106" s="24"/>
      <c r="L106" s="24"/>
      <c r="M106" s="24"/>
      <c r="N106" s="18" t="str">
        <f t="shared" si="6"/>
        <v/>
      </c>
      <c r="O106" s="29"/>
      <c r="Q106" s="16" t="str">
        <f t="shared" si="9"/>
        <v/>
      </c>
      <c r="R106" s="16"/>
      <c r="S106" s="16"/>
    </row>
    <row r="107" spans="1:19" x14ac:dyDescent="0.2">
      <c r="A107" s="41">
        <v>84</v>
      </c>
      <c r="B107" s="18" t="str">
        <f t="shared" si="7"/>
        <v/>
      </c>
      <c r="C107" s="24"/>
      <c r="D107" s="142" t="str">
        <f t="shared" si="8"/>
        <v/>
      </c>
      <c r="E107" s="142"/>
      <c r="F107" s="24"/>
      <c r="G107" s="24"/>
      <c r="H107" s="24"/>
      <c r="I107" s="24"/>
      <c r="J107" s="24"/>
      <c r="K107" s="24"/>
      <c r="L107" s="24"/>
      <c r="M107" s="24"/>
      <c r="N107" s="18" t="str">
        <f t="shared" si="6"/>
        <v/>
      </c>
      <c r="O107" s="29"/>
      <c r="Q107" s="16" t="str">
        <f t="shared" si="9"/>
        <v/>
      </c>
      <c r="R107" s="16"/>
      <c r="S107" s="16"/>
    </row>
    <row r="108" spans="1:19" x14ac:dyDescent="0.2">
      <c r="A108" s="41">
        <v>85</v>
      </c>
      <c r="B108" s="18" t="str">
        <f t="shared" si="7"/>
        <v/>
      </c>
      <c r="C108" s="24"/>
      <c r="D108" s="142" t="str">
        <f t="shared" si="8"/>
        <v/>
      </c>
      <c r="E108" s="142"/>
      <c r="F108" s="24"/>
      <c r="G108" s="24"/>
      <c r="H108" s="24"/>
      <c r="I108" s="24"/>
      <c r="J108" s="24"/>
      <c r="K108" s="24"/>
      <c r="L108" s="24"/>
      <c r="M108" s="24"/>
      <c r="N108" s="18" t="str">
        <f t="shared" si="6"/>
        <v/>
      </c>
      <c r="O108" s="29"/>
      <c r="Q108" s="16" t="str">
        <f t="shared" si="9"/>
        <v/>
      </c>
      <c r="R108" s="16"/>
      <c r="S108" s="16"/>
    </row>
    <row r="109" spans="1:19" x14ac:dyDescent="0.2">
      <c r="A109" s="41">
        <v>86</v>
      </c>
      <c r="B109" s="18" t="str">
        <f t="shared" si="7"/>
        <v/>
      </c>
      <c r="C109" s="24"/>
      <c r="D109" s="142" t="str">
        <f t="shared" si="8"/>
        <v/>
      </c>
      <c r="E109" s="142"/>
      <c r="F109" s="24"/>
      <c r="G109" s="24"/>
      <c r="H109" s="24"/>
      <c r="I109" s="24"/>
      <c r="J109" s="24"/>
      <c r="K109" s="24"/>
      <c r="L109" s="24"/>
      <c r="M109" s="24"/>
      <c r="N109" s="18" t="str">
        <f t="shared" si="6"/>
        <v/>
      </c>
      <c r="O109" s="29"/>
      <c r="Q109" s="16" t="str">
        <f t="shared" si="9"/>
        <v/>
      </c>
      <c r="R109" s="16"/>
      <c r="S109" s="16"/>
    </row>
    <row r="110" spans="1:19" x14ac:dyDescent="0.2">
      <c r="A110" s="41">
        <v>87</v>
      </c>
      <c r="B110" s="18" t="str">
        <f t="shared" si="7"/>
        <v/>
      </c>
      <c r="C110" s="24"/>
      <c r="D110" s="142" t="str">
        <f t="shared" si="8"/>
        <v/>
      </c>
      <c r="E110" s="142"/>
      <c r="F110" s="24"/>
      <c r="G110" s="24"/>
      <c r="H110" s="24"/>
      <c r="I110" s="24"/>
      <c r="J110" s="24"/>
      <c r="K110" s="24"/>
      <c r="L110" s="24"/>
      <c r="M110" s="24"/>
      <c r="N110" s="18" t="str">
        <f t="shared" si="6"/>
        <v/>
      </c>
      <c r="O110" s="29"/>
      <c r="Q110" s="16" t="str">
        <f t="shared" si="9"/>
        <v/>
      </c>
      <c r="R110" s="16"/>
      <c r="S110" s="16"/>
    </row>
    <row r="111" spans="1:19" x14ac:dyDescent="0.2">
      <c r="A111" s="41">
        <v>88</v>
      </c>
      <c r="B111" s="18" t="str">
        <f t="shared" si="7"/>
        <v/>
      </c>
      <c r="C111" s="24"/>
      <c r="D111" s="142" t="str">
        <f t="shared" si="8"/>
        <v/>
      </c>
      <c r="E111" s="142"/>
      <c r="F111" s="24"/>
      <c r="G111" s="24"/>
      <c r="H111" s="24"/>
      <c r="I111" s="24"/>
      <c r="J111" s="24"/>
      <c r="K111" s="24"/>
      <c r="L111" s="24"/>
      <c r="M111" s="24"/>
      <c r="N111" s="18" t="str">
        <f t="shared" si="6"/>
        <v/>
      </c>
      <c r="O111" s="29"/>
      <c r="Q111" s="16" t="str">
        <f t="shared" si="9"/>
        <v/>
      </c>
      <c r="R111" s="16"/>
      <c r="S111" s="16"/>
    </row>
    <row r="112" spans="1:19" x14ac:dyDescent="0.2">
      <c r="A112" s="41">
        <v>89</v>
      </c>
      <c r="B112" s="18" t="str">
        <f t="shared" si="7"/>
        <v/>
      </c>
      <c r="C112" s="24"/>
      <c r="D112" s="142" t="str">
        <f t="shared" si="8"/>
        <v/>
      </c>
      <c r="E112" s="142"/>
      <c r="F112" s="24"/>
      <c r="G112" s="24"/>
      <c r="H112" s="24"/>
      <c r="I112" s="24"/>
      <c r="J112" s="24"/>
      <c r="K112" s="24"/>
      <c r="L112" s="24"/>
      <c r="M112" s="24"/>
      <c r="N112" s="18" t="str">
        <f t="shared" si="6"/>
        <v/>
      </c>
      <c r="O112" s="29"/>
      <c r="Q112" s="16" t="str">
        <f t="shared" si="9"/>
        <v/>
      </c>
      <c r="R112" s="16"/>
      <c r="S112" s="16"/>
    </row>
    <row r="113" spans="1:19" x14ac:dyDescent="0.2">
      <c r="A113" s="41">
        <v>90</v>
      </c>
      <c r="B113" s="18" t="str">
        <f t="shared" si="7"/>
        <v/>
      </c>
      <c r="C113" s="24"/>
      <c r="D113" s="142" t="str">
        <f t="shared" si="8"/>
        <v/>
      </c>
      <c r="E113" s="142"/>
      <c r="F113" s="24"/>
      <c r="G113" s="24"/>
      <c r="H113" s="24"/>
      <c r="I113" s="24"/>
      <c r="J113" s="24"/>
      <c r="K113" s="24"/>
      <c r="L113" s="24"/>
      <c r="M113" s="24"/>
      <c r="N113" s="18" t="str">
        <f t="shared" si="6"/>
        <v/>
      </c>
      <c r="O113" s="29"/>
      <c r="Q113" s="16" t="str">
        <f t="shared" si="9"/>
        <v/>
      </c>
      <c r="R113" s="16"/>
      <c r="S113" s="16"/>
    </row>
    <row r="114" spans="1:19" x14ac:dyDescent="0.2">
      <c r="A114" s="41">
        <v>91</v>
      </c>
      <c r="B114" s="18" t="str">
        <f t="shared" si="7"/>
        <v/>
      </c>
      <c r="C114" s="24"/>
      <c r="D114" s="142" t="str">
        <f t="shared" si="8"/>
        <v/>
      </c>
      <c r="E114" s="142"/>
      <c r="F114" s="24"/>
      <c r="G114" s="24"/>
      <c r="H114" s="24"/>
      <c r="I114" s="24"/>
      <c r="J114" s="24"/>
      <c r="K114" s="24"/>
      <c r="L114" s="24"/>
      <c r="M114" s="24"/>
      <c r="N114" s="18" t="str">
        <f t="shared" si="6"/>
        <v/>
      </c>
      <c r="O114" s="29"/>
      <c r="Q114" s="16" t="str">
        <f t="shared" si="9"/>
        <v/>
      </c>
      <c r="R114" s="16"/>
      <c r="S114" s="16"/>
    </row>
    <row r="115" spans="1:19" x14ac:dyDescent="0.2">
      <c r="A115" s="41">
        <v>92</v>
      </c>
      <c r="B115" s="18" t="str">
        <f t="shared" si="7"/>
        <v/>
      </c>
      <c r="C115" s="24"/>
      <c r="D115" s="142" t="str">
        <f t="shared" si="8"/>
        <v/>
      </c>
      <c r="E115" s="142"/>
      <c r="F115" s="24"/>
      <c r="G115" s="24"/>
      <c r="H115" s="24"/>
      <c r="I115" s="24"/>
      <c r="J115" s="24"/>
      <c r="K115" s="24"/>
      <c r="L115" s="24"/>
      <c r="M115" s="24"/>
      <c r="N115" s="18" t="str">
        <f t="shared" si="6"/>
        <v/>
      </c>
      <c r="O115" s="29"/>
      <c r="Q115" s="16" t="str">
        <f t="shared" si="9"/>
        <v/>
      </c>
      <c r="R115" s="16"/>
      <c r="S115" s="16"/>
    </row>
    <row r="116" spans="1:19" x14ac:dyDescent="0.2">
      <c r="A116" s="41">
        <v>93</v>
      </c>
      <c r="B116" s="18" t="str">
        <f t="shared" si="7"/>
        <v/>
      </c>
      <c r="C116" s="24"/>
      <c r="D116" s="142" t="str">
        <f t="shared" si="8"/>
        <v/>
      </c>
      <c r="E116" s="142"/>
      <c r="F116" s="24"/>
      <c r="G116" s="24"/>
      <c r="H116" s="24"/>
      <c r="I116" s="24"/>
      <c r="J116" s="24"/>
      <c r="K116" s="24"/>
      <c r="L116" s="24"/>
      <c r="M116" s="24"/>
      <c r="N116" s="18" t="str">
        <f t="shared" si="6"/>
        <v/>
      </c>
      <c r="O116" s="29"/>
      <c r="Q116" s="16" t="str">
        <f t="shared" si="9"/>
        <v/>
      </c>
      <c r="R116" s="16"/>
      <c r="S116" s="16"/>
    </row>
    <row r="117" spans="1:19" x14ac:dyDescent="0.2">
      <c r="A117" s="41">
        <v>94</v>
      </c>
      <c r="B117" s="18" t="str">
        <f t="shared" si="7"/>
        <v/>
      </c>
      <c r="C117" s="24"/>
      <c r="D117" s="142" t="str">
        <f t="shared" si="8"/>
        <v/>
      </c>
      <c r="E117" s="142"/>
      <c r="F117" s="24"/>
      <c r="G117" s="24"/>
      <c r="H117" s="24"/>
      <c r="I117" s="24"/>
      <c r="J117" s="24"/>
      <c r="K117" s="24"/>
      <c r="L117" s="24"/>
      <c r="M117" s="24"/>
      <c r="N117" s="18" t="str">
        <f t="shared" si="6"/>
        <v/>
      </c>
      <c r="O117" s="29"/>
      <c r="Q117" s="16" t="str">
        <f t="shared" si="9"/>
        <v/>
      </c>
      <c r="R117" s="16"/>
      <c r="S117" s="16"/>
    </row>
    <row r="118" spans="1:19" x14ac:dyDescent="0.2">
      <c r="A118" s="41">
        <v>95</v>
      </c>
      <c r="B118" s="18" t="str">
        <f t="shared" si="7"/>
        <v/>
      </c>
      <c r="C118" s="24"/>
      <c r="D118" s="142" t="str">
        <f t="shared" si="8"/>
        <v/>
      </c>
      <c r="E118" s="142"/>
      <c r="F118" s="24"/>
      <c r="G118" s="24"/>
      <c r="H118" s="24"/>
      <c r="I118" s="24"/>
      <c r="J118" s="24"/>
      <c r="K118" s="24"/>
      <c r="L118" s="24"/>
      <c r="M118" s="24"/>
      <c r="N118" s="18" t="str">
        <f t="shared" si="6"/>
        <v/>
      </c>
      <c r="O118" s="29"/>
      <c r="Q118" s="16" t="str">
        <f t="shared" si="9"/>
        <v/>
      </c>
      <c r="R118" s="16"/>
      <c r="S118" s="16"/>
    </row>
    <row r="119" spans="1:19" x14ac:dyDescent="0.2">
      <c r="A119" s="41">
        <v>96</v>
      </c>
      <c r="B119" s="18" t="str">
        <f t="shared" si="7"/>
        <v/>
      </c>
      <c r="C119" s="24"/>
      <c r="D119" s="142" t="str">
        <f t="shared" si="8"/>
        <v/>
      </c>
      <c r="E119" s="142"/>
      <c r="F119" s="24"/>
      <c r="G119" s="24"/>
      <c r="H119" s="24"/>
      <c r="I119" s="24"/>
      <c r="J119" s="24"/>
      <c r="K119" s="24"/>
      <c r="L119" s="24"/>
      <c r="M119" s="24"/>
      <c r="N119" s="18" t="str">
        <f t="shared" si="6"/>
        <v/>
      </c>
      <c r="O119" s="29"/>
      <c r="Q119" s="16" t="str">
        <f t="shared" si="9"/>
        <v/>
      </c>
      <c r="R119" s="16"/>
      <c r="S119" s="16"/>
    </row>
    <row r="120" spans="1:19" x14ac:dyDescent="0.2">
      <c r="A120" s="41">
        <v>97</v>
      </c>
      <c r="B120" s="18" t="str">
        <f t="shared" si="7"/>
        <v/>
      </c>
      <c r="C120" s="24"/>
      <c r="D120" s="142" t="str">
        <f t="shared" si="8"/>
        <v/>
      </c>
      <c r="E120" s="142"/>
      <c r="F120" s="24"/>
      <c r="G120" s="24"/>
      <c r="H120" s="24"/>
      <c r="I120" s="24"/>
      <c r="J120" s="24"/>
      <c r="K120" s="24"/>
      <c r="L120" s="24"/>
      <c r="M120" s="24"/>
      <c r="N120" s="18" t="str">
        <f>IF(ISBLANK(M120),"",VLOOKUP(M120,$R$2:$S$15,2,FALSE))</f>
        <v/>
      </c>
      <c r="O120" s="29"/>
      <c r="Q120" s="16" t="str">
        <f t="shared" si="9"/>
        <v/>
      </c>
      <c r="R120" s="16"/>
      <c r="S120" s="16"/>
    </row>
    <row r="121" spans="1:19" x14ac:dyDescent="0.2">
      <c r="A121" s="41">
        <v>98</v>
      </c>
      <c r="B121" s="18" t="str">
        <f t="shared" si="7"/>
        <v/>
      </c>
      <c r="C121" s="24"/>
      <c r="D121" s="142" t="str">
        <f t="shared" si="8"/>
        <v/>
      </c>
      <c r="E121" s="142"/>
      <c r="F121" s="24"/>
      <c r="G121" s="24"/>
      <c r="H121" s="24"/>
      <c r="I121" s="24"/>
      <c r="J121" s="24"/>
      <c r="K121" s="24"/>
      <c r="L121" s="24"/>
      <c r="M121" s="24"/>
      <c r="N121" s="18" t="str">
        <f>IF(ISBLANK(M121),"",VLOOKUP(M121,$R$2:$S$15,2,FALSE))</f>
        <v/>
      </c>
      <c r="O121" s="29"/>
      <c r="Q121" s="16" t="str">
        <f t="shared" si="9"/>
        <v/>
      </c>
      <c r="R121" s="16"/>
      <c r="S121" s="16"/>
    </row>
    <row r="122" spans="1:19" x14ac:dyDescent="0.2">
      <c r="A122" s="41">
        <v>99</v>
      </c>
      <c r="B122" s="18" t="str">
        <f t="shared" si="7"/>
        <v/>
      </c>
      <c r="C122" s="24"/>
      <c r="D122" s="142" t="str">
        <f t="shared" si="8"/>
        <v/>
      </c>
      <c r="E122" s="142"/>
      <c r="F122" s="24"/>
      <c r="G122" s="24"/>
      <c r="H122" s="24"/>
      <c r="I122" s="24"/>
      <c r="J122" s="24"/>
      <c r="K122" s="24"/>
      <c r="L122" s="24"/>
      <c r="M122" s="24"/>
      <c r="N122" s="18" t="str">
        <f>IF(ISBLANK(M122),"",VLOOKUP(M122,$R$2:$S$15,2,FALSE))</f>
        <v/>
      </c>
      <c r="O122" s="29"/>
      <c r="Q122" s="16" t="str">
        <f t="shared" si="9"/>
        <v/>
      </c>
      <c r="R122" s="16"/>
      <c r="S122" s="16"/>
    </row>
    <row r="123" spans="1:19" x14ac:dyDescent="0.2">
      <c r="A123" s="41">
        <v>100</v>
      </c>
      <c r="B123" s="18" t="str">
        <f t="shared" si="7"/>
        <v/>
      </c>
      <c r="C123" s="24"/>
      <c r="D123" s="142" t="str">
        <f t="shared" si="8"/>
        <v/>
      </c>
      <c r="E123" s="142"/>
      <c r="F123" s="24"/>
      <c r="G123" s="24"/>
      <c r="H123" s="24"/>
      <c r="I123" s="24"/>
      <c r="J123" s="24"/>
      <c r="K123" s="24"/>
      <c r="L123" s="24"/>
      <c r="M123" s="24"/>
      <c r="N123" s="18" t="str">
        <f>IF(ISBLANK(M123),"",VLOOKUP(M123,$R$2:$S$15,2,FALSE))</f>
        <v/>
      </c>
      <c r="O123" s="29"/>
      <c r="Q123" s="16" t="str">
        <f t="shared" si="9"/>
        <v/>
      </c>
      <c r="R123" s="16"/>
      <c r="S123" s="16"/>
    </row>
    <row r="124" spans="1:19" ht="13.5" thickBot="1" x14ac:dyDescent="0.25">
      <c r="A124" s="42">
        <v>101</v>
      </c>
      <c r="B124" s="20" t="str">
        <f t="shared" si="7"/>
        <v/>
      </c>
      <c r="C124" s="25"/>
      <c r="D124" s="150" t="str">
        <f t="shared" si="8"/>
        <v/>
      </c>
      <c r="E124" s="150"/>
      <c r="F124" s="25"/>
      <c r="G124" s="25"/>
      <c r="H124" s="25"/>
      <c r="I124" s="25"/>
      <c r="J124" s="25"/>
      <c r="K124" s="25"/>
      <c r="L124" s="25"/>
      <c r="M124" s="25"/>
      <c r="N124" s="20" t="str">
        <f>IF(ISBLANK(M124),"",VLOOKUP(M124,$R$2:$S$15,2,FALSE))</f>
        <v/>
      </c>
      <c r="O124" s="30"/>
      <c r="Q124" s="16" t="str">
        <f t="shared" si="9"/>
        <v/>
      </c>
      <c r="R124" s="16"/>
      <c r="S124" s="16"/>
    </row>
    <row r="125" spans="1:19" x14ac:dyDescent="0.2">
      <c r="A125" s="12"/>
      <c r="B125" s="13"/>
      <c r="C125" s="13"/>
      <c r="D125" s="141"/>
      <c r="E125" s="141"/>
      <c r="F125" s="13"/>
      <c r="G125" s="13"/>
      <c r="H125" s="13"/>
      <c r="I125" s="13"/>
      <c r="J125" s="13"/>
      <c r="K125" s="13"/>
      <c r="L125" s="13"/>
      <c r="M125" s="13"/>
      <c r="N125" s="13"/>
      <c r="O125" s="13"/>
      <c r="Q125" s="2" t="str">
        <f t="shared" si="9"/>
        <v/>
      </c>
    </row>
    <row r="126" spans="1:19" x14ac:dyDescent="0.2">
      <c r="A126" s="12"/>
      <c r="B126" s="13"/>
      <c r="C126" s="13"/>
      <c r="D126" s="22"/>
      <c r="E126" s="22"/>
      <c r="F126" s="13"/>
      <c r="G126" s="13"/>
      <c r="H126" s="13"/>
      <c r="I126" s="13"/>
      <c r="J126" s="13"/>
      <c r="K126" s="13"/>
      <c r="L126" s="13"/>
      <c r="M126" s="13"/>
      <c r="N126" s="13"/>
      <c r="O126" s="13"/>
    </row>
    <row r="127" spans="1:19" x14ac:dyDescent="0.2">
      <c r="A127" s="5"/>
      <c r="D127" s="9"/>
      <c r="E127" s="9"/>
    </row>
    <row r="128" spans="1:19" x14ac:dyDescent="0.2">
      <c r="A128" s="5"/>
      <c r="D128" s="9"/>
      <c r="E128" s="9"/>
    </row>
  </sheetData>
  <sheetProtection password="8825" sheet="1" objects="1" scenarios="1" selectLockedCells="1" selectUnlockedCells="1"/>
  <mergeCells count="140">
    <mergeCell ref="M22:M23"/>
    <mergeCell ref="O22:O23"/>
    <mergeCell ref="H22:H23"/>
    <mergeCell ref="G22:G23"/>
    <mergeCell ref="F22:F23"/>
    <mergeCell ref="C22:E23"/>
    <mergeCell ref="A22:A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22:E122"/>
    <mergeCell ref="D123:E123"/>
    <mergeCell ref="D124:E124"/>
    <mergeCell ref="D113:E113"/>
    <mergeCell ref="D114:E114"/>
    <mergeCell ref="D115:E115"/>
    <mergeCell ref="D116:E116"/>
    <mergeCell ref="D117:E117"/>
    <mergeCell ref="D118:E118"/>
    <mergeCell ref="A14:D14"/>
    <mergeCell ref="A15:D15"/>
    <mergeCell ref="A16:D16"/>
    <mergeCell ref="M16:O16"/>
    <mergeCell ref="D125:E125"/>
    <mergeCell ref="E9:H9"/>
    <mergeCell ref="E10:H10"/>
    <mergeCell ref="E11:H11"/>
    <mergeCell ref="E12:H12"/>
    <mergeCell ref="E13:H13"/>
    <mergeCell ref="E14:H14"/>
    <mergeCell ref="D119:E119"/>
    <mergeCell ref="D120:E120"/>
    <mergeCell ref="D121:E121"/>
    <mergeCell ref="A17:D17"/>
    <mergeCell ref="E15:H15"/>
    <mergeCell ref="E16:H16"/>
    <mergeCell ref="E17:H17"/>
    <mergeCell ref="A9:D9"/>
    <mergeCell ref="A10:D10"/>
    <mergeCell ref="A11:D11"/>
    <mergeCell ref="A12:D12"/>
    <mergeCell ref="A13:D13"/>
    <mergeCell ref="A18:D20"/>
    <mergeCell ref="M17:O17"/>
    <mergeCell ref="M18:O18"/>
    <mergeCell ref="J15:K19"/>
    <mergeCell ref="M19:O19"/>
    <mergeCell ref="E18:H20"/>
    <mergeCell ref="J9:K12"/>
    <mergeCell ref="M9:O9"/>
    <mergeCell ref="M10:O10"/>
    <mergeCell ref="M11:O11"/>
    <mergeCell ref="M12:O12"/>
    <mergeCell ref="M15:O15"/>
  </mergeCells>
  <dataValidations count="14">
    <dataValidation type="list" allowBlank="1" showInputMessage="1" showErrorMessage="1" sqref="M24:M124" xr:uid="{00000000-0002-0000-0100-000000000000}">
      <formula1>$R$2:$R$15</formula1>
    </dataValidation>
    <dataValidation type="whole" operator="lessThan" allowBlank="1" showErrorMessage="1" errorTitle="Material" error="Sie können nur ein Material mit der Nummer 1-4 auswählen, oder das Feld leer lassen!" sqref="C27:C128" xr:uid="{00000000-0002-0000-0100-000001000000}">
      <formula1>5</formula1>
    </dataValidation>
    <dataValidation type="whole" allowBlank="1" showInputMessage="1" showErrorMessage="1" errorTitle="Stückzahl" error="Achtung!_x000a_Sie können nur ganze Zahlen eingeben!" sqref="F24:F128" xr:uid="{00000000-0002-0000-0100-000002000000}">
      <formula1>0</formula1>
      <formula2>10000</formula2>
    </dataValidation>
    <dataValidation type="whole" operator="lessThanOrEqual" allowBlank="1" showInputMessage="1" showErrorMessage="1" errorTitle="Bekantung" error="ACHTUNG_x000a_Sie können nur Kanten mit der Nummer 1 - 4 auswählen!" sqref="I126:L128" xr:uid="{00000000-0002-0000-0100-000003000000}">
      <formula1>4</formula1>
    </dataValidation>
    <dataValidation type="whole" operator="lessThanOrEqual" allowBlank="1" showInputMessage="1" showErrorMessage="1" errorTitle="Zuschnittmass" error="ACHTUNG:_x000a_Sie haben die maximale Zuschnittgröße überschritten!_x000a_Es können keine größeren Schnitte als 3080mm durchgeführt werden!" sqref="G27:H128" xr:uid="{00000000-0002-0000-0100-000004000000}">
      <formula1>3080</formula1>
    </dataValidation>
    <dataValidation type="list" showInputMessage="1" showErrorMessage="1" sqref="E14:H14" xr:uid="{00000000-0002-0000-0100-000005000000}">
      <formula1>"ICH WÜNSCHE EIN ANGEBOT,ICH ERTEILE EINEN AUFTRAG"</formula1>
    </dataValidation>
    <dataValidation type="list" allowBlank="1" showInputMessage="1" showErrorMessage="1" sqref="E15:H15" xr:uid="{00000000-0002-0000-0100-000006000000}">
      <formula1>"ICH HOLE MEINE WARE AB, ICH WÜNSCHE EINE ZUSTELLUNG"</formula1>
    </dataValidation>
    <dataValidation type="whole" operator="lessThanOrEqual" allowBlank="1" showInputMessage="1" showErrorMessage="1" errorTitle="Bekantung" error="ACHTUNG_x000a_Sie können nur Kanten mit der Nummer 1 - 5 auswählen!" sqref="I27:L125" xr:uid="{00000000-0002-0000-0100-000007000000}">
      <formula1>5</formula1>
    </dataValidation>
    <dataValidation allowBlank="1" showInputMessage="1" showErrorMessage="1" promptTitle="INFORMATION:" prompt="Bitte immer genaue Angaben über das Material machen._x000a_HERSTELLER, PLATTENNUMMER; PLATTENSTÄRKE, OBERFLÄCHE, QUALITÄT angeben._x000a_z.B. Kaindl 37710 WF 19mm_x000a_       3-Schicht-Fichte 13mm A/B_x000a_       Schichtstoff Fundermax 0080 FH" sqref="M9:O12" xr:uid="{00000000-0002-0000-0100-000008000000}"/>
    <dataValidation allowBlank="1" showInputMessage="1" showErrorMessage="1" promptTitle="INFORMATION:" prompt="Bitte immer genaue Angaben über das Kantenmaterial machen._x000a_MATERIALTYP, HERSTELLER, DEKORNUMMER, OBERFLÄCHE, STÄRKE immer angeben!_x000a_z.B: ABS Kaindl 37710 WF 2mm_x000a_       Starkfurnier Fichte 2mm_x000a_       ABS Falco M105 HG 1mm" sqref="M15:O19" xr:uid="{00000000-0002-0000-0100-000009000000}"/>
    <dataValidation type="whole" operator="lessThan" allowBlank="1" showInputMessage="1" showErrorMessage="1" errorTitle="Material" error="Sie können nur ein Material mit der Nummer 1-4 auswählen, oder das Feld leer lassen!" promptTitle="INFORMATION:" prompt="In diesem Feld können Sie die Materialnummer angeben._x000a_Das Dokument zeigt automatisch Ihr oben unter der Kategorie Platte eingegebenes Material an." sqref="C24:C26" xr:uid="{00000000-0002-0000-0100-00000A000000}">
      <formula1>5</formula1>
    </dataValidation>
    <dataValidation type="whole" operator="lessThanOrEqual" allowBlank="1" showInputMessage="1" showErrorMessage="1" errorTitle="Bekantung" error="ACHTUNG_x000a_Sie können nur Kanten mit der Nummer 1 - 5 auswählen!" promptTitle="INFORMATION:" prompt="Geben Sie die Kantennummer, der oben eingebenen Kante an!_x000a__x000a_VORNE und HINTEN sind die beiden Längskanten!_x000a_LINKS und RECHTS sind die beiden Querkanten!" sqref="I24:L26" xr:uid="{00000000-0002-0000-0100-00000B000000}">
      <formula1>5</formula1>
    </dataValidation>
    <dataValidation type="whole" operator="lessThanOrEqual" allowBlank="1" showInputMessage="1" showErrorMessage="1" errorTitle="Zuschnittmass" error="ACHTUNG:_x000a_Sie haben die maximale Zuschnittgröße überschritten!_x000a_Es können keine größeren Schnitte als 3080mm durchgeführt werden!" promptTitle="INFORMATION:" prompt="Bitte immer das Fertigmass inklusive der Bekantung in Millimeter angeben!_x000a__x000a_Bei Platten mit Maserung unbedingt beachten, dass mit dem Längsmass (LÄNGE) auch immer Maserung läuft!" sqref="G24:H26" xr:uid="{00000000-0002-0000-0100-00000C000000}">
      <formula1>3080</formula1>
    </dataValidation>
    <dataValidation allowBlank="1" showInputMessage="1" showErrorMessage="1" promptTitle="INFORMATION:" prompt="Alles was in dieses Feld eingegeben wird, finden Sie später auch auf dem Werkstücketikett wieder._x000a_Bei SCHRÄGSCHNITTEN, NUT oder FALZ Bearbeitung hier bitte auch die Masse angeben!_x000a_z.B. Schrägschnitt 10x10cm_x000a_      Nut Tiefe 7mm, Breite 4mm" sqref="O24:O26" xr:uid="{00000000-0002-0000-0100-00000D000000}"/>
  </dataValidations>
  <pageMargins left="0.23622047244094491" right="0.23622047244094491"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16E24-C458-4D6F-9893-6338FE2A90E8}">
  <dimension ref="A1:C13"/>
  <sheetViews>
    <sheetView workbookViewId="0">
      <selection activeCell="A13" sqref="A13"/>
    </sheetView>
  </sheetViews>
  <sheetFormatPr baseColWidth="10" defaultRowHeight="15" x14ac:dyDescent="0.25"/>
  <cols>
    <col min="1" max="1" width="19.28515625" style="55" bestFit="1" customWidth="1"/>
    <col min="2" max="2" width="156.42578125" style="55" bestFit="1" customWidth="1"/>
    <col min="3" max="3" width="51.5703125" style="55" customWidth="1"/>
    <col min="4" max="16384" width="11.42578125" style="55"/>
  </cols>
  <sheetData>
    <row r="1" spans="1:3" x14ac:dyDescent="0.25">
      <c r="A1" s="74" t="s">
        <v>34</v>
      </c>
      <c r="B1" s="55" t="s">
        <v>96</v>
      </c>
      <c r="C1" s="55" t="s">
        <v>104</v>
      </c>
    </row>
    <row r="2" spans="1:3" x14ac:dyDescent="0.25">
      <c r="A2" s="74" t="s">
        <v>35</v>
      </c>
      <c r="B2" s="55" t="s">
        <v>99</v>
      </c>
      <c r="C2" s="55" t="s">
        <v>105</v>
      </c>
    </row>
    <row r="3" spans="1:3" x14ac:dyDescent="0.25">
      <c r="A3" s="74" t="s">
        <v>36</v>
      </c>
      <c r="B3" s="55" t="s">
        <v>97</v>
      </c>
      <c r="C3" s="55" t="s">
        <v>106</v>
      </c>
    </row>
    <row r="4" spans="1:3" x14ac:dyDescent="0.25">
      <c r="A4" s="75" t="s">
        <v>37</v>
      </c>
      <c r="B4" s="76"/>
      <c r="C4" s="55" t="s">
        <v>107</v>
      </c>
    </row>
    <row r="5" spans="1:3" x14ac:dyDescent="0.25">
      <c r="A5" s="74" t="s">
        <v>38</v>
      </c>
      <c r="B5" s="55" t="s">
        <v>98</v>
      </c>
      <c r="C5" s="55" t="s">
        <v>108</v>
      </c>
    </row>
    <row r="6" spans="1:3" x14ac:dyDescent="0.25">
      <c r="A6" s="74" t="s">
        <v>39</v>
      </c>
      <c r="B6" s="55" t="s">
        <v>99</v>
      </c>
      <c r="C6" s="55" t="s">
        <v>109</v>
      </c>
    </row>
    <row r="7" spans="1:3" x14ac:dyDescent="0.25">
      <c r="A7" s="74" t="s">
        <v>40</v>
      </c>
      <c r="B7" s="55" t="s">
        <v>97</v>
      </c>
      <c r="C7" s="55" t="s">
        <v>110</v>
      </c>
    </row>
    <row r="8" spans="1:3" x14ac:dyDescent="0.25">
      <c r="A8" s="75" t="s">
        <v>41</v>
      </c>
      <c r="B8" s="76"/>
      <c r="C8" s="55" t="s">
        <v>111</v>
      </c>
    </row>
    <row r="9" spans="1:3" x14ac:dyDescent="0.25">
      <c r="A9" s="74" t="s">
        <v>93</v>
      </c>
      <c r="B9" s="55" t="s">
        <v>100</v>
      </c>
      <c r="C9" s="55" t="s">
        <v>112</v>
      </c>
    </row>
    <row r="10" spans="1:3" x14ac:dyDescent="0.25">
      <c r="A10" s="74" t="s">
        <v>94</v>
      </c>
      <c r="B10" s="55" t="s">
        <v>102</v>
      </c>
      <c r="C10" s="55" t="s">
        <v>113</v>
      </c>
    </row>
    <row r="11" spans="1:3" x14ac:dyDescent="0.25">
      <c r="A11" s="74" t="s">
        <v>92</v>
      </c>
      <c r="B11" s="55" t="s">
        <v>101</v>
      </c>
      <c r="C11" s="55" t="s">
        <v>114</v>
      </c>
    </row>
    <row r="12" spans="1:3" x14ac:dyDescent="0.25">
      <c r="A12" s="74" t="s">
        <v>95</v>
      </c>
      <c r="B12" s="55" t="s">
        <v>103</v>
      </c>
      <c r="C12" s="55" t="s">
        <v>115</v>
      </c>
    </row>
    <row r="13" spans="1:3" x14ac:dyDescent="0.25">
      <c r="A13" s="74"/>
    </row>
  </sheetData>
  <sheetProtection algorithmName="SHA-512" hashValue="Js5OclAizNYqPkLP5npJwXd8ArNAHHq+j7exowG+aAzGX0vTGYvZhGDuzmyFU/FbjUxCe7udurG33GQDjd0Msw==" saltValue="dCUgnh3AQko5XaJFnB3d5g==" spinCount="100000" sheet="1" objects="1" scenarios="1" selectLockedCell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Zuschnittformular</vt:lpstr>
      <vt:lpstr>Muster</vt:lpstr>
      <vt:lpstr>Bearbeitungen</vt:lpstr>
      <vt:lpstr>Zuschnittformular!B</vt:lpstr>
      <vt:lpstr>B</vt:lpstr>
      <vt:lpstr>Zuschnittformular!Druckbereich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Mayer</dc:creator>
  <cp:lastModifiedBy>ChristianMayer</cp:lastModifiedBy>
  <dcterms:created xsi:type="dcterms:W3CDTF">2014-05-09T16:32:05Z</dcterms:created>
  <dcterms:modified xsi:type="dcterms:W3CDTF">2021-06-16T06:41:50Z</dcterms:modified>
</cp:coreProperties>
</file>